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1340" windowHeight="8835" activeTab="1"/>
  </bookViews>
  <sheets>
    <sheet name="Guidance - How to use" sheetId="11" r:id="rId1"/>
    <sheet name="Initiative Priority Matrix v10" sheetId="5" r:id="rId2"/>
    <sheet name="Overview" sheetId="12" r:id="rId3"/>
    <sheet name="lookup matrix" sheetId="14" state="hidden" r:id="rId4"/>
  </sheets>
  <definedNames>
    <definedName name="_xlnm.Print_Area" localSheetId="1">'Initiative Priority Matrix v10'!$A$1:$Z$90</definedName>
  </definedNames>
  <calcPr calcId="125725"/>
</workbook>
</file>

<file path=xl/calcChain.xml><?xml version="1.0" encoding="utf-8"?>
<calcChain xmlns="http://schemas.openxmlformats.org/spreadsheetml/2006/main">
  <c r="B19" i="12"/>
  <c r="B20"/>
  <c r="B21"/>
  <c r="B7" i="5"/>
  <c r="B8"/>
  <c r="B9"/>
  <c r="B10"/>
  <c r="B11"/>
  <c r="B12"/>
  <c r="B13"/>
  <c r="B14"/>
  <c r="B15"/>
  <c r="B16"/>
  <c r="B17"/>
  <c r="B45"/>
  <c r="E45"/>
  <c r="F45" s="1"/>
  <c r="I45"/>
  <c r="L45"/>
  <c r="M45" s="1"/>
  <c r="P45"/>
  <c r="S45"/>
  <c r="T45" s="1"/>
  <c r="B46"/>
  <c r="E46"/>
  <c r="F46" s="1"/>
  <c r="I46"/>
  <c r="L46"/>
  <c r="M46" s="1"/>
  <c r="P46"/>
  <c r="S46"/>
  <c r="T46" s="1"/>
  <c r="B47"/>
  <c r="E47"/>
  <c r="F47" s="1"/>
  <c r="I47"/>
  <c r="L47"/>
  <c r="M47" s="1"/>
  <c r="P47"/>
  <c r="S47"/>
  <c r="T47" s="1"/>
  <c r="B48"/>
  <c r="E48"/>
  <c r="F48" s="1"/>
  <c r="I48"/>
  <c r="L48"/>
  <c r="M48" s="1"/>
  <c r="P48"/>
  <c r="S48"/>
  <c r="T48" s="1"/>
  <c r="B49"/>
  <c r="E49"/>
  <c r="F49" s="1"/>
  <c r="I49"/>
  <c r="L49"/>
  <c r="M49" s="1"/>
  <c r="P49"/>
  <c r="S49"/>
  <c r="T49" s="1"/>
  <c r="B50"/>
  <c r="E50"/>
  <c r="F50" s="1"/>
  <c r="I50"/>
  <c r="L50"/>
  <c r="M50" s="1"/>
  <c r="P50"/>
  <c r="S50"/>
  <c r="T50" s="1"/>
  <c r="B51"/>
  <c r="E51"/>
  <c r="F51" s="1"/>
  <c r="I51"/>
  <c r="L51"/>
  <c r="M51" s="1"/>
  <c r="P51"/>
  <c r="S51"/>
  <c r="T51" s="1"/>
  <c r="B52"/>
  <c r="E52"/>
  <c r="F52" s="1"/>
  <c r="I52"/>
  <c r="L52"/>
  <c r="M52" s="1"/>
  <c r="P52"/>
  <c r="S52"/>
  <c r="T52" s="1"/>
  <c r="B53"/>
  <c r="E53"/>
  <c r="F53" s="1"/>
  <c r="I53"/>
  <c r="L53"/>
  <c r="M53" s="1"/>
  <c r="P53"/>
  <c r="S53"/>
  <c r="T53" s="1"/>
  <c r="J47" i="11"/>
  <c r="J48" s="1"/>
  <c r="P36" i="5"/>
  <c r="I88"/>
  <c r="I76"/>
  <c r="I77"/>
  <c r="I78"/>
  <c r="I79"/>
  <c r="I80"/>
  <c r="I81"/>
  <c r="I82"/>
  <c r="I83"/>
  <c r="I84"/>
  <c r="I85"/>
  <c r="I86"/>
  <c r="I87"/>
  <c r="I75"/>
  <c r="P76"/>
  <c r="P77"/>
  <c r="P78"/>
  <c r="P79"/>
  <c r="P80"/>
  <c r="P81"/>
  <c r="P82"/>
  <c r="P83"/>
  <c r="P84"/>
  <c r="P85"/>
  <c r="P86"/>
  <c r="P87"/>
  <c r="P88"/>
  <c r="P75"/>
  <c r="P59"/>
  <c r="P60"/>
  <c r="P61"/>
  <c r="P62"/>
  <c r="P63"/>
  <c r="P64"/>
  <c r="P65"/>
  <c r="P66"/>
  <c r="P67"/>
  <c r="P68"/>
  <c r="P69"/>
  <c r="P70"/>
  <c r="P71"/>
  <c r="P58"/>
  <c r="P41"/>
  <c r="P42"/>
  <c r="P43"/>
  <c r="P44"/>
  <c r="P40"/>
  <c r="P24"/>
  <c r="P25"/>
  <c r="P26"/>
  <c r="P27"/>
  <c r="P28"/>
  <c r="P29"/>
  <c r="P30"/>
  <c r="P31"/>
  <c r="P32"/>
  <c r="P33"/>
  <c r="P34"/>
  <c r="P35"/>
  <c r="P23"/>
  <c r="I59"/>
  <c r="I60"/>
  <c r="I61"/>
  <c r="I62"/>
  <c r="I63"/>
  <c r="I64"/>
  <c r="I65"/>
  <c r="I66"/>
  <c r="I67"/>
  <c r="I68"/>
  <c r="I69"/>
  <c r="I70"/>
  <c r="I71"/>
  <c r="I58"/>
  <c r="I42"/>
  <c r="I43"/>
  <c r="I44"/>
  <c r="I41"/>
  <c r="I40"/>
  <c r="I25"/>
  <c r="I26"/>
  <c r="I27"/>
  <c r="I28"/>
  <c r="I29"/>
  <c r="I30"/>
  <c r="I31"/>
  <c r="I32"/>
  <c r="I33"/>
  <c r="I34"/>
  <c r="I35"/>
  <c r="I36"/>
  <c r="I24"/>
  <c r="I23"/>
  <c r="B83"/>
  <c r="B84"/>
  <c r="B85"/>
  <c r="B86"/>
  <c r="B87"/>
  <c r="B88"/>
  <c r="B76"/>
  <c r="B77"/>
  <c r="B78"/>
  <c r="B79"/>
  <c r="B80"/>
  <c r="B81"/>
  <c r="B82"/>
  <c r="B75"/>
  <c r="B32" i="12"/>
  <c r="B31"/>
  <c r="B30"/>
  <c r="B29"/>
  <c r="B28"/>
  <c r="B27"/>
  <c r="B26"/>
  <c r="B25"/>
  <c r="B24"/>
  <c r="B23"/>
  <c r="B22"/>
  <c r="B61" i="5"/>
  <c r="B62"/>
  <c r="B63"/>
  <c r="B64"/>
  <c r="B65"/>
  <c r="B66"/>
  <c r="B67"/>
  <c r="B68"/>
  <c r="B69"/>
  <c r="B70"/>
  <c r="B71"/>
  <c r="B59"/>
  <c r="B60"/>
  <c r="B58"/>
  <c r="B41"/>
  <c r="B42"/>
  <c r="B43"/>
  <c r="B44"/>
  <c r="B40"/>
  <c r="B25"/>
  <c r="B26"/>
  <c r="B27"/>
  <c r="B28"/>
  <c r="B29"/>
  <c r="B30"/>
  <c r="B31"/>
  <c r="B32"/>
  <c r="B33"/>
  <c r="B34"/>
  <c r="B35"/>
  <c r="B36"/>
  <c r="B24"/>
  <c r="B23"/>
  <c r="P5"/>
  <c r="P6"/>
  <c r="P7"/>
  <c r="P8"/>
  <c r="P9"/>
  <c r="P10"/>
  <c r="P11"/>
  <c r="P12"/>
  <c r="P13"/>
  <c r="P14"/>
  <c r="P15"/>
  <c r="P16"/>
  <c r="P17"/>
  <c r="P4"/>
  <c r="I5"/>
  <c r="I6"/>
  <c r="I7"/>
  <c r="I8"/>
  <c r="I9"/>
  <c r="I10"/>
  <c r="I11"/>
  <c r="I12"/>
  <c r="I13"/>
  <c r="I14"/>
  <c r="I15"/>
  <c r="I16"/>
  <c r="I17"/>
  <c r="I4"/>
  <c r="B5"/>
  <c r="B6"/>
  <c r="B4"/>
  <c r="S76"/>
  <c r="S77"/>
  <c r="S78"/>
  <c r="S79"/>
  <c r="S80"/>
  <c r="S81"/>
  <c r="S82"/>
  <c r="S83"/>
  <c r="S84"/>
  <c r="S85"/>
  <c r="S86"/>
  <c r="S87"/>
  <c r="S88"/>
  <c r="S75"/>
  <c r="S59"/>
  <c r="S60"/>
  <c r="S61"/>
  <c r="S62"/>
  <c r="S63"/>
  <c r="S64"/>
  <c r="S65"/>
  <c r="S66"/>
  <c r="S67"/>
  <c r="S68"/>
  <c r="S69"/>
  <c r="S70"/>
  <c r="S71"/>
  <c r="S58"/>
  <c r="S41"/>
  <c r="S42"/>
  <c r="S43"/>
  <c r="S44"/>
  <c r="S40"/>
  <c r="S24"/>
  <c r="S25"/>
  <c r="S26"/>
  <c r="S27"/>
  <c r="S28"/>
  <c r="S29"/>
  <c r="S30"/>
  <c r="S31"/>
  <c r="S32"/>
  <c r="S33"/>
  <c r="S34"/>
  <c r="S35"/>
  <c r="S36"/>
  <c r="S23"/>
  <c r="L76"/>
  <c r="L77"/>
  <c r="L78"/>
  <c r="L79"/>
  <c r="L80"/>
  <c r="L81"/>
  <c r="L82"/>
  <c r="L83"/>
  <c r="L84"/>
  <c r="L85"/>
  <c r="L86"/>
  <c r="L87"/>
  <c r="L88"/>
  <c r="L75"/>
  <c r="L59"/>
  <c r="L60"/>
  <c r="L61"/>
  <c r="L62"/>
  <c r="L63"/>
  <c r="L64"/>
  <c r="L65"/>
  <c r="L66"/>
  <c r="L67"/>
  <c r="L68"/>
  <c r="L69"/>
  <c r="L70"/>
  <c r="L71"/>
  <c r="L58"/>
  <c r="L41"/>
  <c r="L42"/>
  <c r="L43"/>
  <c r="L44"/>
  <c r="L40"/>
  <c r="L24"/>
  <c r="L25"/>
  <c r="L26"/>
  <c r="L27"/>
  <c r="L28"/>
  <c r="L29"/>
  <c r="L30"/>
  <c r="L31"/>
  <c r="L32"/>
  <c r="L33"/>
  <c r="L34"/>
  <c r="L35"/>
  <c r="L36"/>
  <c r="L23"/>
  <c r="E76"/>
  <c r="E77"/>
  <c r="E78"/>
  <c r="E79"/>
  <c r="E80"/>
  <c r="E81"/>
  <c r="E82"/>
  <c r="E83"/>
  <c r="E84"/>
  <c r="E85"/>
  <c r="E86"/>
  <c r="E87"/>
  <c r="E88"/>
  <c r="E75"/>
  <c r="E59"/>
  <c r="E60"/>
  <c r="E61"/>
  <c r="E62"/>
  <c r="E63"/>
  <c r="E64"/>
  <c r="E65"/>
  <c r="E66"/>
  <c r="E67"/>
  <c r="E68"/>
  <c r="E69"/>
  <c r="E70"/>
  <c r="E71"/>
  <c r="E58"/>
  <c r="E41"/>
  <c r="E42"/>
  <c r="E43"/>
  <c r="E44"/>
  <c r="E40"/>
  <c r="E24"/>
  <c r="E25"/>
  <c r="E26"/>
  <c r="E27"/>
  <c r="E28"/>
  <c r="E29"/>
  <c r="E30"/>
  <c r="E31"/>
  <c r="E32"/>
  <c r="E33"/>
  <c r="E34"/>
  <c r="E35"/>
  <c r="E36"/>
  <c r="L48" i="11" l="1"/>
  <c r="E23" i="5"/>
  <c r="F23" s="1"/>
  <c r="D4" s="1"/>
  <c r="M23"/>
  <c r="K4" s="1"/>
  <c r="H19" i="12" s="1"/>
  <c r="T23" i="5"/>
  <c r="R4" s="1"/>
  <c r="L19" i="12" s="1"/>
  <c r="F24" i="5"/>
  <c r="D5" s="1"/>
  <c r="D20" i="12" s="1"/>
  <c r="M24" i="5"/>
  <c r="K5" s="1"/>
  <c r="H20" i="12" s="1"/>
  <c r="T24" i="5"/>
  <c r="R5" s="1"/>
  <c r="L20" i="12" s="1"/>
  <c r="F25" i="5"/>
  <c r="D6" s="1"/>
  <c r="D21" i="12" s="1"/>
  <c r="M25" i="5"/>
  <c r="K6" s="1"/>
  <c r="H21" i="12" s="1"/>
  <c r="T25" i="5"/>
  <c r="R6" s="1"/>
  <c r="L21" i="12" s="1"/>
  <c r="F26" i="5"/>
  <c r="D7" s="1"/>
  <c r="D22" i="12" s="1"/>
  <c r="M26" i="5"/>
  <c r="K7" s="1"/>
  <c r="H22" i="12" s="1"/>
  <c r="T26" i="5"/>
  <c r="R7" s="1"/>
  <c r="L22" i="12" s="1"/>
  <c r="F27" i="5"/>
  <c r="D8" s="1"/>
  <c r="D23" i="12" s="1"/>
  <c r="M27" i="5"/>
  <c r="K8" s="1"/>
  <c r="H23" i="12" s="1"/>
  <c r="T27" i="5"/>
  <c r="R8" s="1"/>
  <c r="L23" i="12" s="1"/>
  <c r="F28" i="5"/>
  <c r="D9" s="1"/>
  <c r="D24" i="12" s="1"/>
  <c r="M28" i="5"/>
  <c r="K9" s="1"/>
  <c r="H24" i="12" s="1"/>
  <c r="T28" i="5"/>
  <c r="R9" s="1"/>
  <c r="L24" i="12" s="1"/>
  <c r="F29" i="5"/>
  <c r="D10" s="1"/>
  <c r="M29"/>
  <c r="K10" s="1"/>
  <c r="H25" i="12" s="1"/>
  <c r="T29" i="5"/>
  <c r="R10" s="1"/>
  <c r="L25" i="12" s="1"/>
  <c r="F30" i="5"/>
  <c r="D11" s="1"/>
  <c r="D26" i="12" s="1"/>
  <c r="M30" i="5"/>
  <c r="K11" s="1"/>
  <c r="H26" i="12" s="1"/>
  <c r="T30" i="5"/>
  <c r="R11" s="1"/>
  <c r="L26" i="12" s="1"/>
  <c r="F31" i="5"/>
  <c r="D12" s="1"/>
  <c r="D27" i="12" s="1"/>
  <c r="M31" i="5"/>
  <c r="K12" s="1"/>
  <c r="H27" i="12" s="1"/>
  <c r="T31" i="5"/>
  <c r="R12" s="1"/>
  <c r="L27" i="12" s="1"/>
  <c r="F32" i="5"/>
  <c r="D13" s="1"/>
  <c r="D28" i="12" s="1"/>
  <c r="M32" i="5"/>
  <c r="K13" s="1"/>
  <c r="H28" i="12" s="1"/>
  <c r="T32" i="5"/>
  <c r="R13" s="1"/>
  <c r="L28" i="12" s="1"/>
  <c r="F33" i="5"/>
  <c r="D14" s="1"/>
  <c r="D29" i="12" s="1"/>
  <c r="M33" i="5"/>
  <c r="K14" s="1"/>
  <c r="H29" i="12" s="1"/>
  <c r="T33" i="5"/>
  <c r="R14" s="1"/>
  <c r="L29" i="12" s="1"/>
  <c r="F34" i="5"/>
  <c r="D15" s="1"/>
  <c r="D30" i="12" s="1"/>
  <c r="M34" i="5"/>
  <c r="K15" s="1"/>
  <c r="H30" i="12" s="1"/>
  <c r="T34" i="5"/>
  <c r="R15" s="1"/>
  <c r="L30" i="12" s="1"/>
  <c r="F35" i="5"/>
  <c r="D16" s="1"/>
  <c r="D31" i="12" s="1"/>
  <c r="M35" i="5"/>
  <c r="K16" s="1"/>
  <c r="H31" i="12" s="1"/>
  <c r="T35" i="5"/>
  <c r="R16" s="1"/>
  <c r="L31" i="12" s="1"/>
  <c r="F36" i="5"/>
  <c r="D17" s="1"/>
  <c r="D32" i="12" s="1"/>
  <c r="M36" i="5"/>
  <c r="K17" s="1"/>
  <c r="H32" i="12" s="1"/>
  <c r="T36" i="5"/>
  <c r="R17" s="1"/>
  <c r="L32" i="12" s="1"/>
  <c r="F40" i="5"/>
  <c r="E4" s="1"/>
  <c r="M40"/>
  <c r="L4" s="1"/>
  <c r="T40"/>
  <c r="S4" s="1"/>
  <c r="F41"/>
  <c r="E5" s="1"/>
  <c r="E20" i="12" s="1"/>
  <c r="M41" i="5"/>
  <c r="L5" s="1"/>
  <c r="I20" i="12" s="1"/>
  <c r="T41" i="5"/>
  <c r="S5" s="1"/>
  <c r="M20" i="12" s="1"/>
  <c r="F42" i="5"/>
  <c r="E6" s="1"/>
  <c r="E21" i="12" s="1"/>
  <c r="M42" i="5"/>
  <c r="L6" s="1"/>
  <c r="I21" i="12" s="1"/>
  <c r="T42" i="5"/>
  <c r="S6" s="1"/>
  <c r="M21" i="12" s="1"/>
  <c r="F43" i="5"/>
  <c r="E7" s="1"/>
  <c r="E22" i="12" s="1"/>
  <c r="M43" i="5"/>
  <c r="L7" s="1"/>
  <c r="I22" i="12" s="1"/>
  <c r="T43" i="5"/>
  <c r="S7" s="1"/>
  <c r="M22" i="12" s="1"/>
  <c r="F44" i="5"/>
  <c r="E8" s="1"/>
  <c r="E23" i="12" s="1"/>
  <c r="M44" i="5"/>
  <c r="L8" s="1"/>
  <c r="I23" i="12" s="1"/>
  <c r="T44" i="5"/>
  <c r="S8" s="1"/>
  <c r="M23" i="12" s="1"/>
  <c r="E9" i="5"/>
  <c r="E24" i="12" s="1"/>
  <c r="L9" i="5"/>
  <c r="I24" i="12" s="1"/>
  <c r="S9" i="5"/>
  <c r="M24" i="12" s="1"/>
  <c r="E10" i="5"/>
  <c r="E25" i="12" s="1"/>
  <c r="L10" i="5"/>
  <c r="I25" i="12" s="1"/>
  <c r="S10" i="5"/>
  <c r="M25" i="12" s="1"/>
  <c r="E11" i="5"/>
  <c r="E26" i="12" s="1"/>
  <c r="L11" i="5"/>
  <c r="I26" i="12" s="1"/>
  <c r="S11" i="5"/>
  <c r="M26" i="12" s="1"/>
  <c r="E12" i="5"/>
  <c r="E27" i="12" s="1"/>
  <c r="L12" i="5"/>
  <c r="I27" i="12" s="1"/>
  <c r="S12" i="5"/>
  <c r="M27" i="12" s="1"/>
  <c r="E13" i="5"/>
  <c r="E28" i="12" s="1"/>
  <c r="L13" i="5"/>
  <c r="I28" i="12" s="1"/>
  <c r="S13" i="5"/>
  <c r="M28" i="12" s="1"/>
  <c r="E14" i="5"/>
  <c r="E29" i="12" s="1"/>
  <c r="L14" i="5"/>
  <c r="I29" i="12" s="1"/>
  <c r="S14" i="5"/>
  <c r="M29" i="12" s="1"/>
  <c r="E15" i="5"/>
  <c r="E30" i="12" s="1"/>
  <c r="L15" i="5"/>
  <c r="I30" i="12" s="1"/>
  <c r="S15" i="5"/>
  <c r="M30" i="12" s="1"/>
  <c r="E16" i="5"/>
  <c r="E31" i="12" s="1"/>
  <c r="L16" i="5"/>
  <c r="I31" i="12" s="1"/>
  <c r="S16" i="5"/>
  <c r="M31" i="12" s="1"/>
  <c r="E17" i="5"/>
  <c r="E32" i="12" s="1"/>
  <c r="L17" i="5"/>
  <c r="I32" i="12" s="1"/>
  <c r="S17" i="5"/>
  <c r="M32" i="12" s="1"/>
  <c r="F58" i="5"/>
  <c r="F4" s="1"/>
  <c r="F19" i="12" s="1"/>
  <c r="M58" i="5"/>
  <c r="M4" s="1"/>
  <c r="J19" i="12" s="1"/>
  <c r="T58" i="5"/>
  <c r="T4" s="1"/>
  <c r="N19" i="12" s="1"/>
  <c r="F59" i="5"/>
  <c r="F5" s="1"/>
  <c r="F20" i="12" s="1"/>
  <c r="M59" i="5"/>
  <c r="M5" s="1"/>
  <c r="J20" i="12" s="1"/>
  <c r="T59" i="5"/>
  <c r="T5" s="1"/>
  <c r="N20" i="12" s="1"/>
  <c r="F60" i="5"/>
  <c r="F6" s="1"/>
  <c r="M60"/>
  <c r="M6" s="1"/>
  <c r="J21" i="12" s="1"/>
  <c r="T60" i="5"/>
  <c r="T6" s="1"/>
  <c r="N21" i="12" s="1"/>
  <c r="F61" i="5"/>
  <c r="F7" s="1"/>
  <c r="F22" i="12" s="1"/>
  <c r="M61" i="5"/>
  <c r="M7" s="1"/>
  <c r="J22" i="12" s="1"/>
  <c r="T61" i="5"/>
  <c r="T7" s="1"/>
  <c r="N22" i="12" s="1"/>
  <c r="F62" i="5"/>
  <c r="F8" s="1"/>
  <c r="F23" i="12" s="1"/>
  <c r="M62" i="5"/>
  <c r="M8" s="1"/>
  <c r="J23" i="12" s="1"/>
  <c r="T62" i="5"/>
  <c r="T8" s="1"/>
  <c r="N23" i="12" s="1"/>
  <c r="F63" i="5"/>
  <c r="F9" s="1"/>
  <c r="F24" i="12" s="1"/>
  <c r="M63" i="5"/>
  <c r="M9" s="1"/>
  <c r="J24" i="12" s="1"/>
  <c r="T63" i="5"/>
  <c r="T9" s="1"/>
  <c r="N24" i="12" s="1"/>
  <c r="F64" i="5"/>
  <c r="F10" s="1"/>
  <c r="F25" i="12" s="1"/>
  <c r="M64" i="5"/>
  <c r="M10" s="1"/>
  <c r="J25" i="12" s="1"/>
  <c r="T64" i="5"/>
  <c r="T10" s="1"/>
  <c r="N25" i="12" s="1"/>
  <c r="F65" i="5"/>
  <c r="F11" s="1"/>
  <c r="F26" i="12" s="1"/>
  <c r="M65" i="5"/>
  <c r="M11" s="1"/>
  <c r="T65"/>
  <c r="T11" s="1"/>
  <c r="N26" i="12" s="1"/>
  <c r="F66" i="5"/>
  <c r="F12" s="1"/>
  <c r="F27" i="12" s="1"/>
  <c r="M66" i="5"/>
  <c r="M12" s="1"/>
  <c r="J27" i="12" s="1"/>
  <c r="T66" i="5"/>
  <c r="T12" s="1"/>
  <c r="N27" i="12" s="1"/>
  <c r="F67" i="5"/>
  <c r="F13" s="1"/>
  <c r="F28" i="12" s="1"/>
  <c r="M67" i="5"/>
  <c r="M13" s="1"/>
  <c r="J28" i="12" s="1"/>
  <c r="T67" i="5"/>
  <c r="T13" s="1"/>
  <c r="N28" i="12" s="1"/>
  <c r="F68" i="5"/>
  <c r="F14" s="1"/>
  <c r="F29" i="12" s="1"/>
  <c r="M68" i="5"/>
  <c r="M14" s="1"/>
  <c r="J29" i="12" s="1"/>
  <c r="T68" i="5"/>
  <c r="T14" s="1"/>
  <c r="N29" i="12" s="1"/>
  <c r="F69" i="5"/>
  <c r="F15" s="1"/>
  <c r="F30" i="12" s="1"/>
  <c r="M69" i="5"/>
  <c r="M15" s="1"/>
  <c r="J30" i="12" s="1"/>
  <c r="T69" i="5"/>
  <c r="T15" s="1"/>
  <c r="N30" i="12" s="1"/>
  <c r="F70" i="5"/>
  <c r="F16" s="1"/>
  <c r="F31" i="12" s="1"/>
  <c r="M70" i="5"/>
  <c r="M16" s="1"/>
  <c r="J31" i="12" s="1"/>
  <c r="T70" i="5"/>
  <c r="T16" s="1"/>
  <c r="F71"/>
  <c r="F17" s="1"/>
  <c r="F32" i="12" s="1"/>
  <c r="M71" i="5"/>
  <c r="M17" s="1"/>
  <c r="J32" i="12" s="1"/>
  <c r="T71" i="5"/>
  <c r="T17" s="1"/>
  <c r="N32" i="12" s="1"/>
  <c r="F75" i="5"/>
  <c r="G4" s="1"/>
  <c r="M75"/>
  <c r="N4" s="1"/>
  <c r="T75"/>
  <c r="U4" s="1"/>
  <c r="F76"/>
  <c r="G5" s="1"/>
  <c r="G20" i="12" s="1"/>
  <c r="M76" i="5"/>
  <c r="N5" s="1"/>
  <c r="K20" i="12" s="1"/>
  <c r="T76" i="5"/>
  <c r="U5" s="1"/>
  <c r="O20" i="12" s="1"/>
  <c r="F77" i="5"/>
  <c r="G6" s="1"/>
  <c r="G21" i="12" s="1"/>
  <c r="M77" i="5"/>
  <c r="N6" s="1"/>
  <c r="K21" i="12" s="1"/>
  <c r="T77" i="5"/>
  <c r="U6" s="1"/>
  <c r="O21" i="12" s="1"/>
  <c r="F78" i="5"/>
  <c r="G7" s="1"/>
  <c r="G22" i="12" s="1"/>
  <c r="M78" i="5"/>
  <c r="N7" s="1"/>
  <c r="K22" i="12" s="1"/>
  <c r="T78" i="5"/>
  <c r="U7" s="1"/>
  <c r="O22" i="12" s="1"/>
  <c r="F79" i="5"/>
  <c r="G8" s="1"/>
  <c r="G23" i="12" s="1"/>
  <c r="M79" i="5"/>
  <c r="N8" s="1"/>
  <c r="K23" i="12" s="1"/>
  <c r="T79" i="5"/>
  <c r="U8" s="1"/>
  <c r="O23" i="12" s="1"/>
  <c r="F80" i="5"/>
  <c r="G9" s="1"/>
  <c r="G24" i="12" s="1"/>
  <c r="M80" i="5"/>
  <c r="N9" s="1"/>
  <c r="K24" i="12" s="1"/>
  <c r="T80" i="5"/>
  <c r="U9" s="1"/>
  <c r="O24" i="12" s="1"/>
  <c r="F81" i="5"/>
  <c r="G10" s="1"/>
  <c r="G25" i="12" s="1"/>
  <c r="M81" i="5"/>
  <c r="N10" s="1"/>
  <c r="K25" i="12" s="1"/>
  <c r="T81" i="5"/>
  <c r="U10" s="1"/>
  <c r="O25" i="12" s="1"/>
  <c r="F82" i="5"/>
  <c r="G11" s="1"/>
  <c r="G26" i="12" s="1"/>
  <c r="M82" i="5"/>
  <c r="N11" s="1"/>
  <c r="K26" i="12" s="1"/>
  <c r="T82" i="5"/>
  <c r="U11" s="1"/>
  <c r="O26" i="12" s="1"/>
  <c r="F83" i="5"/>
  <c r="G12" s="1"/>
  <c r="G27" i="12" s="1"/>
  <c r="M83" i="5"/>
  <c r="N12" s="1"/>
  <c r="K27" i="12" s="1"/>
  <c r="T83" i="5"/>
  <c r="U12" s="1"/>
  <c r="O27" i="12" s="1"/>
  <c r="F84" i="5"/>
  <c r="G13" s="1"/>
  <c r="G28" i="12" s="1"/>
  <c r="M84" i="5"/>
  <c r="N13" s="1"/>
  <c r="K28" i="12" s="1"/>
  <c r="T84" i="5"/>
  <c r="U13" s="1"/>
  <c r="O28" i="12" s="1"/>
  <c r="F85" i="5"/>
  <c r="G14" s="1"/>
  <c r="G29" i="12" s="1"/>
  <c r="M85" i="5"/>
  <c r="N14" s="1"/>
  <c r="K29" i="12" s="1"/>
  <c r="T85" i="5"/>
  <c r="U14" s="1"/>
  <c r="O29" i="12" s="1"/>
  <c r="F86" i="5"/>
  <c r="G15" s="1"/>
  <c r="G30" i="12" s="1"/>
  <c r="M86" i="5"/>
  <c r="N15" s="1"/>
  <c r="K30" i="12" s="1"/>
  <c r="T86" i="5"/>
  <c r="U15" s="1"/>
  <c r="O30" i="12" s="1"/>
  <c r="F87" i="5"/>
  <c r="G16" s="1"/>
  <c r="G31" i="12" s="1"/>
  <c r="M87" i="5"/>
  <c r="N16" s="1"/>
  <c r="K31" i="12" s="1"/>
  <c r="T87" i="5"/>
  <c r="U16" s="1"/>
  <c r="O31" i="12" s="1"/>
  <c r="F88" i="5"/>
  <c r="G17" s="1"/>
  <c r="G32" i="12" s="1"/>
  <c r="M88" i="5"/>
  <c r="N17" s="1"/>
  <c r="K32" i="12" s="1"/>
  <c r="T88" i="5"/>
  <c r="U17" s="1"/>
  <c r="O32" i="12" s="1"/>
  <c r="D18"/>
  <c r="E18"/>
  <c r="F18"/>
  <c r="G18"/>
  <c r="H18"/>
  <c r="I18"/>
  <c r="J18"/>
  <c r="K18"/>
  <c r="L18"/>
  <c r="M18"/>
  <c r="N18"/>
  <c r="O18"/>
  <c r="F21"/>
  <c r="D25"/>
  <c r="J26"/>
  <c r="N31"/>
  <c r="D19" l="1"/>
  <c r="D18" i="5"/>
  <c r="T18"/>
  <c r="N33" i="12" s="1"/>
  <c r="R18" i="5"/>
  <c r="R19" s="1"/>
  <c r="L34" i="12" s="1"/>
  <c r="L35" s="1"/>
  <c r="N18" i="5"/>
  <c r="K19" i="12"/>
  <c r="S18" i="5"/>
  <c r="M19" i="12"/>
  <c r="E18" i="5"/>
  <c r="E19" i="12"/>
  <c r="U18" i="5"/>
  <c r="O19" i="12"/>
  <c r="G18" i="5"/>
  <c r="G19" i="12"/>
  <c r="L18" i="5"/>
  <c r="I19" i="12"/>
  <c r="K18" i="5"/>
  <c r="M18"/>
  <c r="F18"/>
  <c r="T19" l="1"/>
  <c r="N34" i="12" s="1"/>
  <c r="N35" s="1"/>
  <c r="R72" i="5" s="1"/>
  <c r="L33" i="12"/>
  <c r="M19" i="5"/>
  <c r="J34" i="12" s="1"/>
  <c r="J35" s="1"/>
  <c r="J33"/>
  <c r="K19" i="5"/>
  <c r="H34" i="12" s="1"/>
  <c r="H35" s="1"/>
  <c r="H33"/>
  <c r="L19" i="5"/>
  <c r="I34" i="12" s="1"/>
  <c r="I35" s="1"/>
  <c r="I33"/>
  <c r="G19" i="5"/>
  <c r="G34" i="12" s="1"/>
  <c r="G35" s="1"/>
  <c r="G33"/>
  <c r="U19" i="5"/>
  <c r="O34" i="12" s="1"/>
  <c r="O35" s="1"/>
  <c r="O33"/>
  <c r="E19" i="5"/>
  <c r="E34" i="12" s="1"/>
  <c r="E35" s="1"/>
  <c r="E33"/>
  <c r="S19" i="5"/>
  <c r="M34" i="12" s="1"/>
  <c r="M35" s="1"/>
  <c r="M33"/>
  <c r="N19" i="5"/>
  <c r="K34" i="12" s="1"/>
  <c r="K35" s="1"/>
  <c r="K33"/>
  <c r="R37" i="5"/>
  <c r="L36" i="12"/>
  <c r="F19" i="5"/>
  <c r="F34" i="12" s="1"/>
  <c r="F35" s="1"/>
  <c r="F33"/>
  <c r="D19" i="5"/>
  <c r="D34" i="12" s="1"/>
  <c r="D35" s="1"/>
  <c r="D33"/>
  <c r="N36" l="1"/>
  <c r="D37" i="5"/>
  <c r="D36" i="12"/>
  <c r="D72" i="5"/>
  <c r="F36" i="12"/>
  <c r="K36"/>
  <c r="K89" i="5"/>
  <c r="R54"/>
  <c r="M36" i="12"/>
  <c r="D54" i="5"/>
  <c r="E36" i="12"/>
  <c r="R89" i="5"/>
  <c r="O36" i="12"/>
  <c r="D89" i="5"/>
  <c r="G36" i="12"/>
  <c r="I36"/>
  <c r="K54" i="5"/>
  <c r="K37"/>
  <c r="H36" i="12"/>
  <c r="K72" i="5"/>
  <c r="J36" i="12"/>
</calcChain>
</file>

<file path=xl/sharedStrings.xml><?xml version="1.0" encoding="utf-8"?>
<sst xmlns="http://schemas.openxmlformats.org/spreadsheetml/2006/main" count="349" uniqueCount="90">
  <si>
    <t>Total Value</t>
  </si>
  <si>
    <t>Notes</t>
  </si>
  <si>
    <t>OVERALL TOTAL SCORE</t>
  </si>
  <si>
    <t>Improved customer value</t>
  </si>
  <si>
    <t>Customer demands</t>
  </si>
  <si>
    <t>Mandated / Legal compliance</t>
  </si>
  <si>
    <r>
      <t>% Score</t>
    </r>
    <r>
      <rPr>
        <sz val="11"/>
        <rFont val="Trebuchet MS"/>
        <family val="2"/>
      </rPr>
      <t xml:space="preserve"> (Need to continue)</t>
    </r>
  </si>
  <si>
    <t>High</t>
  </si>
  <si>
    <t>Medium</t>
  </si>
  <si>
    <t>Low</t>
  </si>
  <si>
    <t>Impacts large number of Stakeholders</t>
  </si>
  <si>
    <t>Cashable Savings</t>
  </si>
  <si>
    <t>Buy In from Stakeholders</t>
  </si>
  <si>
    <t>Non-Cashable Savings</t>
  </si>
  <si>
    <t>Service Improvements</t>
  </si>
  <si>
    <t>Priority</t>
  </si>
  <si>
    <t>Level</t>
  </si>
  <si>
    <t>SHOULD DO</t>
  </si>
  <si>
    <t>MUST DO</t>
  </si>
  <si>
    <t>Scoring
0-5</t>
  </si>
  <si>
    <t>Weighting
/ 100</t>
  </si>
  <si>
    <t>MoSCoW Terminology</t>
  </si>
  <si>
    <t>Category Weightings</t>
  </si>
  <si>
    <t>matrix</t>
  </si>
  <si>
    <t xml:space="preserve">Initiative 1
Total </t>
  </si>
  <si>
    <t>Initiative 2
Total</t>
  </si>
  <si>
    <t xml:space="preserve">Initiative 3
Total </t>
  </si>
  <si>
    <t xml:space="preserve">Initiative 4
Total </t>
  </si>
  <si>
    <t>Initiative 5
Total</t>
  </si>
  <si>
    <t>Initiative 6
Total</t>
  </si>
  <si>
    <t xml:space="preserve">Initiative 7
Total </t>
  </si>
  <si>
    <t>Initiative 8
Total</t>
  </si>
  <si>
    <t>Initiative 9
Total</t>
  </si>
  <si>
    <t>Initiative 10
Total</t>
  </si>
  <si>
    <t xml:space="preserve">Initiative 11
Total </t>
  </si>
  <si>
    <t>Initiative 12
Total</t>
  </si>
  <si>
    <t>Scale and scope of Initiative impacts on service delivery</t>
  </si>
  <si>
    <t>Impact on dependent Initiatives</t>
  </si>
  <si>
    <t>Initiative 5</t>
  </si>
  <si>
    <t>Initiative 9</t>
  </si>
  <si>
    <t xml:space="preserve">This Initiative Is a </t>
  </si>
  <si>
    <t>Initiative 2</t>
  </si>
  <si>
    <t>Initiative 6</t>
  </si>
  <si>
    <t>Initiative 10</t>
  </si>
  <si>
    <t>Initiative 3</t>
  </si>
  <si>
    <t>Initiative 7</t>
  </si>
  <si>
    <t>Initiative 11</t>
  </si>
  <si>
    <t>Initiative 4</t>
  </si>
  <si>
    <t>Initiative 8</t>
  </si>
  <si>
    <t>Initiative 12</t>
  </si>
  <si>
    <t>Initiative 1</t>
  </si>
  <si>
    <t>Risks of not doing Initiative</t>
  </si>
  <si>
    <t>Improves image; avoids bad publicity</t>
  </si>
  <si>
    <t>Fulfils a Strategic Goal</t>
  </si>
  <si>
    <t>Very Low</t>
  </si>
  <si>
    <t>Improves security; minimises security risks</t>
  </si>
  <si>
    <t>Notes on scoring each category</t>
  </si>
  <si>
    <t>Total %</t>
  </si>
  <si>
    <t>% assigned</t>
  </si>
  <si>
    <t>Initiatives</t>
  </si>
  <si>
    <t>Ought to have this if at all possible. We should do it as a contributor to our strategic goals.</t>
  </si>
  <si>
    <t>COULD DO</t>
  </si>
  <si>
    <t>WON'T DO</t>
  </si>
  <si>
    <r>
      <t>% Score</t>
    </r>
    <r>
      <rPr>
        <sz val="11"/>
        <rFont val="Trebuchet MS"/>
        <family val="2"/>
      </rPr>
      <t xml:space="preserve"> (Assess the need to continue)</t>
    </r>
  </si>
  <si>
    <t xml:space="preserve">" This Initiative Is a MUST/SHOULD/COULD/WON'T DO" will be displayed </t>
  </si>
  <si>
    <t>These are the priority statuses of your initiative and are self populating based on the scores given to each of the categories listed.</t>
  </si>
  <si>
    <t>Can have this if it does not effect anything else, it would be nice to do this but it is not a significant contributor to our strategic goals.</t>
  </si>
  <si>
    <t>Cannot justify at this time but would like it in the future.</t>
  </si>
  <si>
    <t>This as a legislative requirement or we are irrevocably committed to doing it already or it is a critical contributor to our strategic goals and business needs. The must requirements are non-negotiable and have to be delivered for success.</t>
  </si>
  <si>
    <t>Initiatives 1 and 2 have been filled in as examples.</t>
  </si>
  <si>
    <t>0 Not Mandated  -  5 Definitely Have To Do It</t>
  </si>
  <si>
    <t>0 No Impact -  5 High Impact on service delivery</t>
  </si>
  <si>
    <t>Score your Initiative from a number value of 0 to 5 in answer to each of the 14 category questions listed. A low score "0" indicates little impact as a result of the initiative and a high score "5" suggests that the initiative in question will have a significant impact.</t>
  </si>
  <si>
    <t>0 Ignore Customer Demands  -  5 Meet Customer Demands</t>
  </si>
  <si>
    <t>0 No Support  -  5 High Levels Of Support</t>
  </si>
  <si>
    <t>0 Reduces Value To Customer  -  5 Improves Value To Customer</t>
  </si>
  <si>
    <t>0 Meets No Goals  -  5 Completely Meets Strategic Goals</t>
  </si>
  <si>
    <t>0 No Impact -  5 High Impact On Future/Dependent Initiatives</t>
  </si>
  <si>
    <t>0 No Change To Security  -  5 Significant Improvements To Security</t>
  </si>
  <si>
    <t>0 Bad For Image  -  5 Good For Image</t>
  </si>
  <si>
    <t>0 No Improvements  -  5 Significant Improvements</t>
  </si>
  <si>
    <t>0 No Non-Cashable Savings  -  5 Significant Non-Cashable Savings</t>
  </si>
  <si>
    <t>0 No Cashable Savings  -  5 Significant Cashable Savings</t>
  </si>
  <si>
    <t>0 No Risk  -  5 High Risk</t>
  </si>
  <si>
    <t>0 Impacts Few Stakeholders  -  5 Impacts Many Stakeholders</t>
  </si>
  <si>
    <t>The Overview worksheet will display results and a summary of each initiative and can be printed.</t>
  </si>
  <si>
    <t>Initiative</t>
  </si>
  <si>
    <t>How to use this MoSCoW priority matrix</t>
  </si>
  <si>
    <t>These are % indicators of the importance placed on each category weighting question for the purposes of the initiative prioritisation process. 
The % assigned for each category weighting will impact the ultimate scoring aligned to the identified initiative.
The total of all the categories should add up to 100%.
These are suggested categories and can be altered to suit your own situation.
You can adjust the number of categories as required.</t>
  </si>
  <si>
    <r>
      <t>On the</t>
    </r>
    <r>
      <rPr>
        <b/>
        <sz val="10"/>
        <rFont val="Arial"/>
        <family val="2"/>
      </rPr>
      <t xml:space="preserve"> Initiative Priority Matrix v10 worksheet</t>
    </r>
    <r>
      <rPr>
        <sz val="10"/>
        <rFont val="Arial"/>
        <family val="2"/>
      </rPr>
      <t xml:space="preserve"> enter a value between 0 and 5 for each of the 14 categories listed below</t>
    </r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</si>
</sst>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i/>
      <sz val="10"/>
      <name val="Arial"/>
      <family val="2"/>
    </font>
    <font>
      <i/>
      <sz val="11"/>
      <name val="Comic Sans MS"/>
      <family val="4"/>
    </font>
    <font>
      <b/>
      <sz val="10"/>
      <color indexed="18"/>
      <name val="Trebuchet MS"/>
      <family val="2"/>
    </font>
    <font>
      <b/>
      <sz val="12"/>
      <name val="Trebuchet MS"/>
      <family val="2"/>
    </font>
    <font>
      <b/>
      <sz val="10"/>
      <color indexed="58"/>
      <name val="Trebuchet MS"/>
      <family val="2"/>
    </font>
    <font>
      <b/>
      <sz val="10"/>
      <color indexed="16"/>
      <name val="Trebuchet MS"/>
      <family val="2"/>
    </font>
    <font>
      <b/>
      <sz val="10"/>
      <color indexed="20"/>
      <name val="Trebuchet MS"/>
      <family val="2"/>
    </font>
    <font>
      <i/>
      <sz val="10"/>
      <name val="Trebuchet MS"/>
      <family val="2"/>
    </font>
    <font>
      <i/>
      <sz val="10"/>
      <color indexed="58"/>
      <name val="Trebuchet MS"/>
      <family val="2"/>
    </font>
    <font>
      <i/>
      <sz val="10"/>
      <color indexed="18"/>
      <name val="Trebuchet MS"/>
      <family val="2"/>
    </font>
    <font>
      <i/>
      <sz val="10"/>
      <color indexed="16"/>
      <name val="Trebuchet MS"/>
      <family val="2"/>
    </font>
    <font>
      <i/>
      <sz val="10"/>
      <color indexed="20"/>
      <name val="Trebuchet MS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333333"/>
      <name val="Verdana"/>
      <family val="2"/>
    </font>
  </fonts>
  <fills count="8">
    <fill>
      <patternFill patternType="none"/>
    </fill>
    <fill>
      <patternFill patternType="gray125"/>
    </fill>
    <fill>
      <patternFill patternType="gray125">
        <fgColor indexed="22"/>
      </patternFill>
    </fill>
    <fill>
      <patternFill patternType="lightGray">
        <fgColor indexed="44"/>
      </patternFill>
    </fill>
    <fill>
      <patternFill patternType="solid">
        <fgColor indexed="65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gray125">
        <fgColor indexed="22"/>
        <bgColor indexed="9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7" xfId="0" applyBorder="1"/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9" fontId="5" fillId="3" borderId="11" xfId="1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5" borderId="0" xfId="0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3" fillId="5" borderId="0" xfId="0" applyFont="1" applyFill="1" applyBorder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top" wrapText="1"/>
    </xf>
    <xf numFmtId="0" fontId="5" fillId="5" borderId="0" xfId="0" applyFont="1" applyFill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0" fillId="0" borderId="7" xfId="1" applyNumberFormat="1" applyFont="1" applyBorder="1" applyAlignment="1">
      <alignment horizontal="left"/>
    </xf>
    <xf numFmtId="0" fontId="0" fillId="0" borderId="0" xfId="1" applyNumberFormat="1" applyFont="1" applyAlignment="1">
      <alignment horizontal="left"/>
    </xf>
    <xf numFmtId="0" fontId="3" fillId="6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6" borderId="0" xfId="0" applyFont="1" applyFill="1" applyAlignment="1"/>
    <xf numFmtId="0" fontId="3" fillId="6" borderId="0" xfId="0" applyFont="1" applyFill="1" applyAlignment="1">
      <alignment horizontal="center"/>
    </xf>
    <xf numFmtId="0" fontId="11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9" fontId="11" fillId="3" borderId="1" xfId="1" applyFont="1" applyFill="1" applyBorder="1" applyAlignment="1">
      <alignment horizontal="center" vertical="center"/>
    </xf>
    <xf numFmtId="9" fontId="9" fillId="3" borderId="7" xfId="1" applyFont="1" applyFill="1" applyBorder="1" applyAlignment="1">
      <alignment horizontal="center" vertical="center"/>
    </xf>
    <xf numFmtId="9" fontId="12" fillId="3" borderId="1" xfId="1" applyFont="1" applyFill="1" applyBorder="1" applyAlignment="1">
      <alignment horizontal="center" vertical="center"/>
    </xf>
    <xf numFmtId="9" fontId="13" fillId="3" borderId="5" xfId="1" applyFont="1" applyFill="1" applyBorder="1" applyAlignment="1">
      <alignment horizontal="center" vertical="center"/>
    </xf>
    <xf numFmtId="9" fontId="13" fillId="3" borderId="10" xfId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4" fillId="6" borderId="0" xfId="0" applyFont="1" applyFill="1" applyAlignment="1"/>
    <xf numFmtId="0" fontId="14" fillId="3" borderId="28" xfId="0" applyFont="1" applyFill="1" applyBorder="1" applyAlignment="1">
      <alignment vertical="center"/>
    </xf>
    <xf numFmtId="0" fontId="14" fillId="3" borderId="29" xfId="0" applyFont="1" applyFill="1" applyBorder="1" applyAlignment="1">
      <alignment vertical="center"/>
    </xf>
    <xf numFmtId="0" fontId="15" fillId="3" borderId="16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4" fillId="2" borderId="3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19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9" fontId="5" fillId="3" borderId="11" xfId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2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32" xfId="0" applyFont="1" applyFill="1" applyBorder="1" applyAlignment="1">
      <alignment vertical="center" wrapText="1"/>
    </xf>
    <xf numFmtId="0" fontId="3" fillId="7" borderId="33" xfId="0" applyFont="1" applyFill="1" applyBorder="1" applyAlignment="1">
      <alignment vertical="center" wrapText="1"/>
    </xf>
    <xf numFmtId="0" fontId="3" fillId="7" borderId="34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3" borderId="23" xfId="0" applyFont="1" applyFill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3" borderId="36" xfId="0" applyFont="1" applyFill="1" applyBorder="1" applyAlignment="1">
      <alignment vertical="top" wrapText="1"/>
    </xf>
    <xf numFmtId="0" fontId="2" fillId="3" borderId="37" xfId="0" applyFont="1" applyFill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3" borderId="24" xfId="0" applyFont="1" applyFill="1" applyBorder="1" applyAlignment="1">
      <alignment vertical="top" wrapText="1"/>
    </xf>
    <xf numFmtId="0" fontId="4" fillId="3" borderId="25" xfId="0" applyFont="1" applyFill="1" applyBorder="1" applyAlignment="1">
      <alignment vertical="top" wrapText="1"/>
    </xf>
    <xf numFmtId="0" fontId="5" fillId="3" borderId="39" xfId="0" applyFont="1" applyFill="1" applyBorder="1" applyAlignment="1">
      <alignment vertical="top" wrapText="1"/>
    </xf>
    <xf numFmtId="0" fontId="5" fillId="3" borderId="4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3" fillId="3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vertical="center" wrapText="1"/>
    </xf>
    <xf numFmtId="0" fontId="5" fillId="3" borderId="39" xfId="0" applyFont="1" applyFill="1" applyBorder="1" applyAlignment="1">
      <alignment vertical="center" wrapText="1"/>
    </xf>
    <xf numFmtId="0" fontId="2" fillId="0" borderId="47" xfId="0" applyFont="1" applyBorder="1" applyAlignment="1">
      <alignment vertical="top" wrapText="1"/>
    </xf>
    <xf numFmtId="0" fontId="3" fillId="3" borderId="23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 wrapText="1"/>
    </xf>
    <xf numFmtId="0" fontId="10" fillId="3" borderId="37" xfId="0" applyFont="1" applyFill="1" applyBorder="1" applyAlignment="1">
      <alignment vertical="center"/>
    </xf>
    <xf numFmtId="0" fontId="8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rgb="FF9C0006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Q56"/>
  <sheetViews>
    <sheetView zoomScaleNormal="100" workbookViewId="0">
      <selection activeCell="C45" sqref="C45:I45"/>
    </sheetView>
  </sheetViews>
  <sheetFormatPr defaultRowHeight="12.75"/>
  <cols>
    <col min="1" max="1" width="5" customWidth="1"/>
    <col min="10" max="10" width="16.28515625" customWidth="1"/>
  </cols>
  <sheetData>
    <row r="2" spans="2:14">
      <c r="B2" s="103" t="s">
        <v>87</v>
      </c>
    </row>
    <row r="4" spans="2:14">
      <c r="B4" s="114" t="s">
        <v>89</v>
      </c>
    </row>
    <row r="5" spans="2:14">
      <c r="B5" s="104" t="s">
        <v>64</v>
      </c>
    </row>
    <row r="6" spans="2:14">
      <c r="B6" s="104" t="s">
        <v>85</v>
      </c>
    </row>
    <row r="7" spans="2:14">
      <c r="B7" s="104" t="s">
        <v>69</v>
      </c>
    </row>
    <row r="8" spans="2:14">
      <c r="B8" s="104"/>
    </row>
    <row r="9" spans="2:14" ht="1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2:14" ht="21.75" customHeight="1">
      <c r="B10" s="115" t="s">
        <v>21</v>
      </c>
      <c r="C10" s="119"/>
      <c r="D10" s="119"/>
      <c r="E10" s="119"/>
      <c r="F10" s="119"/>
      <c r="G10" s="119"/>
      <c r="H10" s="119"/>
      <c r="I10" s="119"/>
      <c r="J10" s="116"/>
      <c r="K10" s="130" t="s">
        <v>65</v>
      </c>
      <c r="L10" s="131"/>
      <c r="M10" s="131"/>
      <c r="N10" s="132"/>
    </row>
    <row r="11" spans="2:14" ht="45" customHeight="1">
      <c r="B11" s="115" t="s">
        <v>18</v>
      </c>
      <c r="C11" s="116"/>
      <c r="D11" s="117" t="s">
        <v>68</v>
      </c>
      <c r="E11" s="117"/>
      <c r="F11" s="117"/>
      <c r="G11" s="117"/>
      <c r="H11" s="117"/>
      <c r="I11" s="117"/>
      <c r="J11" s="118"/>
      <c r="K11" s="133"/>
      <c r="L11" s="134"/>
      <c r="M11" s="134"/>
      <c r="N11" s="135"/>
    </row>
    <row r="12" spans="2:14" ht="45" customHeight="1">
      <c r="B12" s="115" t="s">
        <v>17</v>
      </c>
      <c r="C12" s="116"/>
      <c r="D12" s="117" t="s">
        <v>60</v>
      </c>
      <c r="E12" s="117"/>
      <c r="F12" s="117"/>
      <c r="G12" s="117"/>
      <c r="H12" s="117"/>
      <c r="I12" s="117"/>
      <c r="J12" s="118"/>
      <c r="K12" s="133"/>
      <c r="L12" s="134"/>
      <c r="M12" s="134"/>
      <c r="N12" s="135"/>
    </row>
    <row r="13" spans="2:14" ht="45" customHeight="1">
      <c r="B13" s="115" t="s">
        <v>61</v>
      </c>
      <c r="C13" s="119"/>
      <c r="D13" s="120" t="s">
        <v>66</v>
      </c>
      <c r="E13" s="117"/>
      <c r="F13" s="117"/>
      <c r="G13" s="117"/>
      <c r="H13" s="117"/>
      <c r="I13" s="117"/>
      <c r="J13" s="118"/>
      <c r="K13" s="133"/>
      <c r="L13" s="134"/>
      <c r="M13" s="134"/>
      <c r="N13" s="135"/>
    </row>
    <row r="14" spans="2:14" ht="45" customHeight="1">
      <c r="B14" s="127" t="s">
        <v>62</v>
      </c>
      <c r="C14" s="128"/>
      <c r="D14" s="129" t="s">
        <v>67</v>
      </c>
      <c r="E14" s="129"/>
      <c r="F14" s="129"/>
      <c r="G14" s="129"/>
      <c r="H14" s="129"/>
      <c r="I14" s="129"/>
      <c r="J14" s="129"/>
      <c r="K14" s="136"/>
      <c r="L14" s="137"/>
      <c r="M14" s="137"/>
      <c r="N14" s="138"/>
    </row>
    <row r="15" spans="2:14" ht="15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2:14" ht="15">
      <c r="B16" s="115" t="s">
        <v>56</v>
      </c>
      <c r="C16" s="119"/>
      <c r="D16" s="119"/>
      <c r="E16" s="119"/>
      <c r="F16" s="119"/>
      <c r="G16" s="119"/>
      <c r="H16" s="119"/>
      <c r="I16" s="119"/>
      <c r="J16" s="116"/>
      <c r="K16" s="139" t="s">
        <v>72</v>
      </c>
      <c r="L16" s="140"/>
      <c r="M16" s="140"/>
      <c r="N16" s="141"/>
    </row>
    <row r="17" spans="2:17" ht="15" customHeight="1">
      <c r="B17" s="95">
        <v>1</v>
      </c>
      <c r="C17" s="148" t="s">
        <v>84</v>
      </c>
      <c r="D17" s="149"/>
      <c r="E17" s="149"/>
      <c r="F17" s="149"/>
      <c r="G17" s="149"/>
      <c r="H17" s="149"/>
      <c r="I17" s="149"/>
      <c r="J17" s="150"/>
      <c r="K17" s="142"/>
      <c r="L17" s="143"/>
      <c r="M17" s="143"/>
      <c r="N17" s="144"/>
    </row>
    <row r="18" spans="2:17" ht="15" customHeight="1">
      <c r="B18" s="95">
        <v>2</v>
      </c>
      <c r="C18" s="121" t="s">
        <v>70</v>
      </c>
      <c r="D18" s="122"/>
      <c r="E18" s="122"/>
      <c r="F18" s="122"/>
      <c r="G18" s="122"/>
      <c r="H18" s="122"/>
      <c r="I18" s="122"/>
      <c r="J18" s="123"/>
      <c r="K18" s="142"/>
      <c r="L18" s="143"/>
      <c r="M18" s="143"/>
      <c r="N18" s="144"/>
    </row>
    <row r="19" spans="2:17" ht="15" customHeight="1">
      <c r="B19" s="95">
        <v>3</v>
      </c>
      <c r="C19" s="121" t="s">
        <v>83</v>
      </c>
      <c r="D19" s="122"/>
      <c r="E19" s="122"/>
      <c r="F19" s="122"/>
      <c r="G19" s="122"/>
      <c r="H19" s="122"/>
      <c r="I19" s="122"/>
      <c r="J19" s="123"/>
      <c r="K19" s="142"/>
      <c r="L19" s="143"/>
      <c r="M19" s="143"/>
      <c r="N19" s="144"/>
    </row>
    <row r="20" spans="2:17" ht="15" customHeight="1">
      <c r="B20" s="95">
        <v>4</v>
      </c>
      <c r="C20" s="121" t="s">
        <v>82</v>
      </c>
      <c r="D20" s="122"/>
      <c r="E20" s="122"/>
      <c r="F20" s="122"/>
      <c r="G20" s="122"/>
      <c r="H20" s="122"/>
      <c r="I20" s="122"/>
      <c r="J20" s="123"/>
      <c r="K20" s="142"/>
      <c r="L20" s="143"/>
      <c r="M20" s="143"/>
      <c r="N20" s="144"/>
    </row>
    <row r="21" spans="2:17" ht="15" customHeight="1">
      <c r="B21" s="95">
        <v>5</v>
      </c>
      <c r="C21" s="121" t="s">
        <v>81</v>
      </c>
      <c r="D21" s="122"/>
      <c r="E21" s="122"/>
      <c r="F21" s="122"/>
      <c r="G21" s="122"/>
      <c r="H21" s="122"/>
      <c r="I21" s="122"/>
      <c r="J21" s="123"/>
      <c r="K21" s="142"/>
      <c r="L21" s="143"/>
      <c r="M21" s="143"/>
      <c r="N21" s="144"/>
    </row>
    <row r="22" spans="2:17" ht="15" customHeight="1">
      <c r="B22" s="95">
        <v>6</v>
      </c>
      <c r="C22" s="121" t="s">
        <v>80</v>
      </c>
      <c r="D22" s="122"/>
      <c r="E22" s="122"/>
      <c r="F22" s="122"/>
      <c r="G22" s="122"/>
      <c r="H22" s="122"/>
      <c r="I22" s="122"/>
      <c r="J22" s="123"/>
      <c r="K22" s="142"/>
      <c r="L22" s="143"/>
      <c r="M22" s="143"/>
      <c r="N22" s="144"/>
    </row>
    <row r="23" spans="2:17" ht="15" customHeight="1">
      <c r="B23" s="95">
        <v>7</v>
      </c>
      <c r="C23" s="121" t="s">
        <v>79</v>
      </c>
      <c r="D23" s="122"/>
      <c r="E23" s="122"/>
      <c r="F23" s="122"/>
      <c r="G23" s="122"/>
      <c r="H23" s="122"/>
      <c r="I23" s="122"/>
      <c r="J23" s="123"/>
      <c r="K23" s="142"/>
      <c r="L23" s="143"/>
      <c r="M23" s="143"/>
      <c r="N23" s="144"/>
    </row>
    <row r="24" spans="2:17" ht="15" customHeight="1">
      <c r="B24" s="95">
        <v>8</v>
      </c>
      <c r="C24" s="121" t="s">
        <v>71</v>
      </c>
      <c r="D24" s="122"/>
      <c r="E24" s="122"/>
      <c r="F24" s="122"/>
      <c r="G24" s="122"/>
      <c r="H24" s="122"/>
      <c r="I24" s="122"/>
      <c r="J24" s="123"/>
      <c r="K24" s="142"/>
      <c r="L24" s="143"/>
      <c r="M24" s="143"/>
      <c r="N24" s="144"/>
    </row>
    <row r="25" spans="2:17" ht="15" customHeight="1">
      <c r="B25" s="95">
        <v>9</v>
      </c>
      <c r="C25" s="121" t="s">
        <v>78</v>
      </c>
      <c r="D25" s="122"/>
      <c r="E25" s="122"/>
      <c r="F25" s="122"/>
      <c r="G25" s="122"/>
      <c r="H25" s="122"/>
      <c r="I25" s="122"/>
      <c r="J25" s="123"/>
      <c r="K25" s="142"/>
      <c r="L25" s="143"/>
      <c r="M25" s="143"/>
      <c r="N25" s="144"/>
    </row>
    <row r="26" spans="2:17" ht="15" customHeight="1">
      <c r="B26" s="95">
        <v>10</v>
      </c>
      <c r="C26" s="121" t="s">
        <v>77</v>
      </c>
      <c r="D26" s="122"/>
      <c r="E26" s="122"/>
      <c r="F26" s="122"/>
      <c r="G26" s="122"/>
      <c r="H26" s="122"/>
      <c r="I26" s="122"/>
      <c r="J26" s="123"/>
      <c r="K26" s="142"/>
      <c r="L26" s="143"/>
      <c r="M26" s="143"/>
      <c r="N26" s="144"/>
    </row>
    <row r="27" spans="2:17" ht="15" customHeight="1">
      <c r="B27" s="95">
        <v>11</v>
      </c>
      <c r="C27" s="121" t="s">
        <v>76</v>
      </c>
      <c r="D27" s="122"/>
      <c r="E27" s="122"/>
      <c r="F27" s="122"/>
      <c r="G27" s="122"/>
      <c r="H27" s="122"/>
      <c r="I27" s="122"/>
      <c r="J27" s="123"/>
      <c r="K27" s="142"/>
      <c r="L27" s="143"/>
      <c r="M27" s="143"/>
      <c r="N27" s="144"/>
    </row>
    <row r="28" spans="2:17" ht="15" customHeight="1">
      <c r="B28" s="95">
        <v>12</v>
      </c>
      <c r="C28" s="121" t="s">
        <v>75</v>
      </c>
      <c r="D28" s="122"/>
      <c r="E28" s="122"/>
      <c r="F28" s="122"/>
      <c r="G28" s="122"/>
      <c r="H28" s="122"/>
      <c r="I28" s="122"/>
      <c r="J28" s="123"/>
      <c r="K28" s="142"/>
      <c r="L28" s="143"/>
      <c r="M28" s="143"/>
      <c r="N28" s="144"/>
      <c r="Q28" s="104"/>
    </row>
    <row r="29" spans="2:17" ht="15" customHeight="1">
      <c r="B29" s="95">
        <v>13</v>
      </c>
      <c r="C29" s="121" t="s">
        <v>74</v>
      </c>
      <c r="D29" s="122"/>
      <c r="E29" s="122"/>
      <c r="F29" s="122"/>
      <c r="G29" s="122"/>
      <c r="H29" s="122"/>
      <c r="I29" s="122"/>
      <c r="J29" s="123"/>
      <c r="K29" s="142"/>
      <c r="L29" s="143"/>
      <c r="M29" s="143"/>
      <c r="N29" s="144"/>
    </row>
    <row r="30" spans="2:17" ht="15.75" customHeight="1">
      <c r="B30" s="94">
        <v>14</v>
      </c>
      <c r="C30" s="124" t="s">
        <v>73</v>
      </c>
      <c r="D30" s="125"/>
      <c r="E30" s="125"/>
      <c r="F30" s="125"/>
      <c r="G30" s="125"/>
      <c r="H30" s="125"/>
      <c r="I30" s="125"/>
      <c r="J30" s="126"/>
      <c r="K30" s="145"/>
      <c r="L30" s="146"/>
      <c r="M30" s="146"/>
      <c r="N30" s="147"/>
    </row>
    <row r="31" spans="2:17" ht="15.7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2:17" ht="15" customHeight="1">
      <c r="B32" s="115" t="s">
        <v>22</v>
      </c>
      <c r="C32" s="119"/>
      <c r="D32" s="119"/>
      <c r="E32" s="119"/>
      <c r="F32" s="119"/>
      <c r="G32" s="119"/>
      <c r="H32" s="119"/>
      <c r="I32" s="119"/>
      <c r="J32" s="101" t="s">
        <v>58</v>
      </c>
      <c r="K32" s="139" t="s">
        <v>88</v>
      </c>
      <c r="L32" s="140"/>
      <c r="M32" s="140"/>
      <c r="N32" s="141"/>
    </row>
    <row r="33" spans="2:14" ht="15" customHeight="1">
      <c r="B33" s="96">
        <v>1</v>
      </c>
      <c r="C33" s="151" t="s">
        <v>10</v>
      </c>
      <c r="D33" s="152"/>
      <c r="E33" s="152"/>
      <c r="F33" s="152"/>
      <c r="G33" s="152"/>
      <c r="H33" s="152"/>
      <c r="I33" s="152"/>
      <c r="J33" s="99">
        <v>8</v>
      </c>
      <c r="K33" s="142"/>
      <c r="L33" s="143"/>
      <c r="M33" s="143"/>
      <c r="N33" s="144"/>
    </row>
    <row r="34" spans="2:14" ht="15" customHeight="1">
      <c r="B34" s="97">
        <v>2</v>
      </c>
      <c r="C34" s="151" t="s">
        <v>5</v>
      </c>
      <c r="D34" s="152"/>
      <c r="E34" s="152"/>
      <c r="F34" s="152"/>
      <c r="G34" s="152"/>
      <c r="H34" s="152"/>
      <c r="I34" s="152"/>
      <c r="J34" s="99">
        <v>10</v>
      </c>
      <c r="K34" s="142"/>
      <c r="L34" s="143"/>
      <c r="M34" s="143"/>
      <c r="N34" s="144"/>
    </row>
    <row r="35" spans="2:14" ht="15" customHeight="1">
      <c r="B35" s="97">
        <v>3</v>
      </c>
      <c r="C35" s="151" t="s">
        <v>51</v>
      </c>
      <c r="D35" s="152"/>
      <c r="E35" s="152"/>
      <c r="F35" s="152"/>
      <c r="G35" s="152"/>
      <c r="H35" s="152"/>
      <c r="I35" s="152"/>
      <c r="J35" s="99">
        <v>8</v>
      </c>
      <c r="K35" s="142"/>
      <c r="L35" s="143"/>
      <c r="M35" s="143"/>
      <c r="N35" s="144"/>
    </row>
    <row r="36" spans="2:14" ht="15" customHeight="1">
      <c r="B36" s="97">
        <v>4</v>
      </c>
      <c r="C36" s="151" t="s">
        <v>11</v>
      </c>
      <c r="D36" s="152"/>
      <c r="E36" s="152"/>
      <c r="F36" s="152"/>
      <c r="G36" s="152"/>
      <c r="H36" s="152"/>
      <c r="I36" s="152"/>
      <c r="J36" s="99">
        <v>8</v>
      </c>
      <c r="K36" s="142"/>
      <c r="L36" s="143"/>
      <c r="M36" s="143"/>
      <c r="N36" s="144"/>
    </row>
    <row r="37" spans="2:14" ht="15" customHeight="1">
      <c r="B37" s="97">
        <v>5</v>
      </c>
      <c r="C37" s="151" t="s">
        <v>13</v>
      </c>
      <c r="D37" s="152"/>
      <c r="E37" s="152"/>
      <c r="F37" s="152"/>
      <c r="G37" s="152"/>
      <c r="H37" s="152"/>
      <c r="I37" s="152"/>
      <c r="J37" s="99">
        <v>5</v>
      </c>
      <c r="K37" s="142"/>
      <c r="L37" s="143"/>
      <c r="M37" s="143"/>
      <c r="N37" s="144"/>
    </row>
    <row r="38" spans="2:14" ht="15" customHeight="1">
      <c r="B38" s="97">
        <v>6</v>
      </c>
      <c r="C38" s="151" t="s">
        <v>14</v>
      </c>
      <c r="D38" s="152"/>
      <c r="E38" s="152"/>
      <c r="F38" s="152"/>
      <c r="G38" s="152"/>
      <c r="H38" s="152"/>
      <c r="I38" s="152"/>
      <c r="J38" s="99">
        <v>10</v>
      </c>
      <c r="K38" s="142"/>
      <c r="L38" s="143"/>
      <c r="M38" s="143"/>
      <c r="N38" s="144"/>
    </row>
    <row r="39" spans="2:14" ht="15" customHeight="1">
      <c r="B39" s="97">
        <v>7</v>
      </c>
      <c r="C39" s="151" t="s">
        <v>52</v>
      </c>
      <c r="D39" s="152"/>
      <c r="E39" s="152"/>
      <c r="F39" s="152"/>
      <c r="G39" s="152"/>
      <c r="H39" s="152"/>
      <c r="I39" s="152"/>
      <c r="J39" s="99">
        <v>8</v>
      </c>
      <c r="K39" s="142"/>
      <c r="L39" s="143"/>
      <c r="M39" s="143"/>
      <c r="N39" s="144"/>
    </row>
    <row r="40" spans="2:14" ht="15" customHeight="1">
      <c r="B40" s="97">
        <v>8</v>
      </c>
      <c r="C40" s="151" t="s">
        <v>36</v>
      </c>
      <c r="D40" s="152"/>
      <c r="E40" s="152"/>
      <c r="F40" s="152"/>
      <c r="G40" s="152"/>
      <c r="H40" s="152"/>
      <c r="I40" s="152"/>
      <c r="J40" s="99">
        <v>8</v>
      </c>
      <c r="K40" s="142"/>
      <c r="L40" s="143"/>
      <c r="M40" s="143"/>
      <c r="N40" s="144"/>
    </row>
    <row r="41" spans="2:14" ht="15" customHeight="1">
      <c r="B41" s="97">
        <v>9</v>
      </c>
      <c r="C41" s="151" t="s">
        <v>55</v>
      </c>
      <c r="D41" s="152"/>
      <c r="E41" s="152"/>
      <c r="F41" s="152"/>
      <c r="G41" s="152"/>
      <c r="H41" s="152"/>
      <c r="I41" s="152"/>
      <c r="J41" s="99">
        <v>4</v>
      </c>
      <c r="K41" s="142"/>
      <c r="L41" s="143"/>
      <c r="M41" s="143"/>
      <c r="N41" s="144"/>
    </row>
    <row r="42" spans="2:14" ht="15" customHeight="1">
      <c r="B42" s="97">
        <v>10</v>
      </c>
      <c r="C42" s="151" t="s">
        <v>37</v>
      </c>
      <c r="D42" s="152"/>
      <c r="E42" s="152"/>
      <c r="F42" s="152"/>
      <c r="G42" s="152"/>
      <c r="H42" s="152"/>
      <c r="I42" s="152"/>
      <c r="J42" s="99">
        <v>6</v>
      </c>
      <c r="K42" s="142"/>
      <c r="L42" s="143"/>
      <c r="M42" s="143"/>
      <c r="N42" s="144"/>
    </row>
    <row r="43" spans="2:14" ht="15" customHeight="1">
      <c r="B43" s="97">
        <v>11</v>
      </c>
      <c r="C43" s="151" t="s">
        <v>53</v>
      </c>
      <c r="D43" s="152"/>
      <c r="E43" s="152"/>
      <c r="F43" s="152"/>
      <c r="G43" s="152"/>
      <c r="H43" s="152"/>
      <c r="I43" s="152"/>
      <c r="J43" s="99">
        <v>8</v>
      </c>
      <c r="K43" s="142"/>
      <c r="L43" s="143"/>
      <c r="M43" s="143"/>
      <c r="N43" s="144"/>
    </row>
    <row r="44" spans="2:14" ht="15" customHeight="1">
      <c r="B44" s="97">
        <v>12</v>
      </c>
      <c r="C44" s="151" t="s">
        <v>3</v>
      </c>
      <c r="D44" s="152"/>
      <c r="E44" s="152"/>
      <c r="F44" s="152"/>
      <c r="G44" s="152"/>
      <c r="H44" s="152"/>
      <c r="I44" s="152"/>
      <c r="J44" s="99">
        <v>6</v>
      </c>
      <c r="K44" s="142"/>
      <c r="L44" s="143"/>
      <c r="M44" s="143"/>
      <c r="N44" s="144"/>
    </row>
    <row r="45" spans="2:14" ht="15" customHeight="1">
      <c r="B45" s="97">
        <v>13</v>
      </c>
      <c r="C45" s="151" t="s">
        <v>12</v>
      </c>
      <c r="D45" s="152"/>
      <c r="E45" s="152"/>
      <c r="F45" s="152"/>
      <c r="G45" s="152"/>
      <c r="H45" s="152"/>
      <c r="I45" s="152"/>
      <c r="J45" s="99">
        <v>4</v>
      </c>
      <c r="K45" s="142"/>
      <c r="L45" s="143"/>
      <c r="M45" s="143"/>
      <c r="N45" s="144"/>
    </row>
    <row r="46" spans="2:14" ht="15" customHeight="1">
      <c r="B46" s="98">
        <v>14</v>
      </c>
      <c r="C46" s="129" t="s">
        <v>4</v>
      </c>
      <c r="D46" s="153"/>
      <c r="E46" s="153"/>
      <c r="F46" s="153"/>
      <c r="G46" s="153"/>
      <c r="H46" s="153"/>
      <c r="I46" s="153"/>
      <c r="J46" s="100">
        <v>7</v>
      </c>
      <c r="K46" s="145"/>
      <c r="L46" s="146"/>
      <c r="M46" s="146"/>
      <c r="N46" s="147"/>
    </row>
    <row r="47" spans="2:14">
      <c r="J47" s="102">
        <f>SUM(J33:J46)</f>
        <v>100</v>
      </c>
    </row>
    <row r="48" spans="2:14">
      <c r="I48" s="103" t="s">
        <v>57</v>
      </c>
      <c r="J48" s="102">
        <f>J47</f>
        <v>100</v>
      </c>
      <c r="L48" t="str">
        <f>IF(J47&lt;&gt;100,"Invalid Entry - The Total % Assigned must equal 100% ","")</f>
        <v/>
      </c>
    </row>
    <row r="49" spans="4:15">
      <c r="O49" s="105"/>
    </row>
    <row r="51" spans="4:15">
      <c r="D51" s="104"/>
    </row>
    <row r="56" spans="4:15">
      <c r="D56" s="104"/>
    </row>
  </sheetData>
  <mergeCells count="42">
    <mergeCell ref="C38:I38"/>
    <mergeCell ref="C39:I39"/>
    <mergeCell ref="C40:I40"/>
    <mergeCell ref="K32:N46"/>
    <mergeCell ref="C33:I33"/>
    <mergeCell ref="C34:I34"/>
    <mergeCell ref="C35:I35"/>
    <mergeCell ref="C36:I36"/>
    <mergeCell ref="C37:I37"/>
    <mergeCell ref="C45:I45"/>
    <mergeCell ref="C46:I46"/>
    <mergeCell ref="C41:I41"/>
    <mergeCell ref="C42:I42"/>
    <mergeCell ref="C43:I43"/>
    <mergeCell ref="C44:I44"/>
    <mergeCell ref="B32:I32"/>
    <mergeCell ref="K10:N14"/>
    <mergeCell ref="B16:J16"/>
    <mergeCell ref="K16:N30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9:J29"/>
    <mergeCell ref="C30:J30"/>
    <mergeCell ref="B10:J10"/>
    <mergeCell ref="B11:C11"/>
    <mergeCell ref="D11:J11"/>
    <mergeCell ref="C27:J27"/>
    <mergeCell ref="B14:C14"/>
    <mergeCell ref="D14:J14"/>
    <mergeCell ref="B12:C12"/>
    <mergeCell ref="D12:J12"/>
    <mergeCell ref="B13:C13"/>
    <mergeCell ref="D13:J13"/>
    <mergeCell ref="C28:J28"/>
  </mergeCells>
  <phoneticPr fontId="0" type="noConversion"/>
  <conditionalFormatting sqref="J47:J48">
    <cfRule type="cellIs" dxfId="3" priority="2" operator="notEqual">
      <formula>100</formula>
    </cfRule>
  </conditionalFormatting>
  <dataValidations count="3">
    <dataValidation type="whole" allowBlank="1" showInputMessage="1" showErrorMessage="1" errorTitle="Invalid % Assigned" error="The % weighting must be between 0 and 100% " sqref="J33:J46 P33:P46">
      <formula1>0</formula1>
      <formula2>100</formula2>
    </dataValidation>
    <dataValidation allowBlank="1" showInputMessage="1" showErrorMessage="1" errorTitle="Total % Assigned Invalid" error="The total for the % assigned must equal 100%" sqref="J47"/>
    <dataValidation showInputMessage="1" showErrorMessage="1" errorTitle="Total % Assigned Invalid" error="The total for the % assigned must equal 100%" sqref="J48"/>
  </dataValidations>
  <pageMargins left="0.74803149606299213" right="0.74803149606299213" top="0.98425196850393704" bottom="0.98425196850393704" header="0.51181102362204722" footer="0.51181102362204722"/>
  <pageSetup paperSize="9" scale="56" orientation="landscape" r:id="rId1"/>
  <headerFooter alignWithMargins="0">
    <oddHeader>&amp;CPrinted; &amp;D&amp;R&amp;F</oddHeader>
    <oddFooter>&amp;LGraham D Rae Associates Ltd&amp;CPage &amp;P of &amp;N&amp;Rwww.grahamrae.net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rgb="FFFFFF00"/>
    <pageSetUpPr fitToPage="1"/>
  </sheetPr>
  <dimension ref="A1:V104"/>
  <sheetViews>
    <sheetView tabSelected="1" topLeftCell="A20" zoomScaleNormal="100" zoomScaleSheetLayoutView="95" workbookViewId="0">
      <selection activeCell="B22" sqref="B22:C22"/>
    </sheetView>
  </sheetViews>
  <sheetFormatPr defaultRowHeight="15"/>
  <cols>
    <col min="1" max="1" width="2.140625" style="43" customWidth="1"/>
    <col min="2" max="2" width="3.28515625" style="43" customWidth="1"/>
    <col min="3" max="3" width="40.85546875" style="43" customWidth="1"/>
    <col min="4" max="4" width="11.28515625" style="47" customWidth="1"/>
    <col min="5" max="5" width="11" style="47" hidden="1" customWidth="1"/>
    <col min="6" max="6" width="12.7109375" style="47" hidden="1" customWidth="1"/>
    <col min="7" max="7" width="10.5703125" style="47" hidden="1" customWidth="1"/>
    <col min="8" max="8" width="0.7109375" style="43" customWidth="1"/>
    <col min="9" max="9" width="5.5703125" style="43" customWidth="1"/>
    <col min="10" max="10" width="43.5703125" style="43" customWidth="1"/>
    <col min="11" max="11" width="11.140625" style="47" customWidth="1"/>
    <col min="12" max="13" width="11.140625" style="47" hidden="1" customWidth="1"/>
    <col min="14" max="14" width="10.5703125" style="47" hidden="1" customWidth="1"/>
    <col min="15" max="15" width="1.140625" style="43" customWidth="1"/>
    <col min="16" max="16" width="15.140625" style="43" customWidth="1"/>
    <col min="17" max="17" width="44.140625" style="43" customWidth="1"/>
    <col min="18" max="18" width="13.42578125" style="47" customWidth="1"/>
    <col min="19" max="20" width="11.140625" style="47" hidden="1" customWidth="1"/>
    <col min="21" max="21" width="11.7109375" style="47" hidden="1" customWidth="1"/>
    <col min="22" max="22" width="1.42578125" style="43" customWidth="1"/>
    <col min="23" max="23" width="5" style="43" customWidth="1"/>
    <col min="24" max="16384" width="9.140625" style="43"/>
  </cols>
  <sheetData>
    <row r="1" spans="1:22" ht="30" hidden="1" customHeight="1">
      <c r="A1" s="30"/>
      <c r="B1" s="4"/>
      <c r="C1" s="4"/>
      <c r="D1" s="6"/>
      <c r="E1" s="6"/>
      <c r="F1" s="6"/>
      <c r="G1" s="6"/>
      <c r="H1" s="30"/>
      <c r="I1" s="4"/>
      <c r="J1" s="4"/>
      <c r="K1" s="6"/>
      <c r="L1" s="6"/>
      <c r="M1" s="6"/>
      <c r="N1" s="6"/>
      <c r="O1" s="30"/>
      <c r="P1" s="4"/>
      <c r="Q1" s="4"/>
      <c r="R1" s="6"/>
      <c r="S1" s="6"/>
      <c r="T1" s="6"/>
      <c r="U1" s="6"/>
      <c r="V1" s="30"/>
    </row>
    <row r="2" spans="1:22" s="44" customFormat="1" ht="30" hidden="1" customHeight="1" thickBot="1">
      <c r="A2" s="31"/>
      <c r="B2" s="35"/>
      <c r="C2" s="35"/>
      <c r="D2" s="36"/>
      <c r="E2" s="36"/>
      <c r="F2" s="36"/>
      <c r="G2" s="36"/>
      <c r="H2" s="31"/>
      <c r="I2" s="35"/>
      <c r="J2" s="35"/>
      <c r="K2" s="36"/>
      <c r="L2" s="36"/>
      <c r="M2" s="36"/>
      <c r="N2" s="36"/>
      <c r="O2" s="31"/>
      <c r="P2" s="31"/>
      <c r="Q2" s="31"/>
      <c r="R2" s="37"/>
      <c r="S2" s="37"/>
      <c r="T2" s="37"/>
      <c r="U2" s="37"/>
      <c r="V2" s="31"/>
    </row>
    <row r="3" spans="1:22" s="44" customFormat="1" ht="30" hidden="1" customHeight="1">
      <c r="A3" s="31"/>
      <c r="B3" s="170" t="s">
        <v>59</v>
      </c>
      <c r="C3" s="171"/>
      <c r="D3" s="2" t="s">
        <v>24</v>
      </c>
      <c r="E3" s="2" t="s">
        <v>25</v>
      </c>
      <c r="F3" s="2" t="s">
        <v>26</v>
      </c>
      <c r="G3" s="3" t="s">
        <v>27</v>
      </c>
      <c r="H3" s="31"/>
      <c r="I3" s="170"/>
      <c r="J3" s="171"/>
      <c r="K3" s="2" t="s">
        <v>28</v>
      </c>
      <c r="L3" s="2" t="s">
        <v>29</v>
      </c>
      <c r="M3" s="2" t="s">
        <v>30</v>
      </c>
      <c r="N3" s="3" t="s">
        <v>31</v>
      </c>
      <c r="O3" s="31"/>
      <c r="P3" s="170"/>
      <c r="Q3" s="171"/>
      <c r="R3" s="2" t="s">
        <v>32</v>
      </c>
      <c r="S3" s="2" t="s">
        <v>33</v>
      </c>
      <c r="T3" s="2" t="s">
        <v>34</v>
      </c>
      <c r="U3" s="3" t="s">
        <v>35</v>
      </c>
      <c r="V3" s="31"/>
    </row>
    <row r="4" spans="1:22" s="44" customFormat="1" ht="15" hidden="1" customHeight="1">
      <c r="A4" s="31"/>
      <c r="B4" s="158" t="str">
        <f>'Guidance - How to use'!C33</f>
        <v>Impacts large number of Stakeholders</v>
      </c>
      <c r="C4" s="155"/>
      <c r="D4" s="7">
        <f>F23</f>
        <v>40</v>
      </c>
      <c r="E4" s="7">
        <f>F40</f>
        <v>8</v>
      </c>
      <c r="F4" s="7">
        <f>F58</f>
        <v>0</v>
      </c>
      <c r="G4" s="8">
        <f>F75</f>
        <v>0</v>
      </c>
      <c r="H4" s="31"/>
      <c r="I4" s="158" t="str">
        <f>'Guidance - How to use'!C33</f>
        <v>Impacts large number of Stakeholders</v>
      </c>
      <c r="J4" s="155"/>
      <c r="K4" s="7">
        <f>M23</f>
        <v>0</v>
      </c>
      <c r="L4" s="7">
        <f>M40</f>
        <v>0</v>
      </c>
      <c r="M4" s="7">
        <f t="shared" ref="M4:M17" si="0">M58</f>
        <v>0</v>
      </c>
      <c r="N4" s="8">
        <f>M75</f>
        <v>0</v>
      </c>
      <c r="O4" s="31"/>
      <c r="P4" s="158" t="str">
        <f>'Guidance - How to use'!C33</f>
        <v>Impacts large number of Stakeholders</v>
      </c>
      <c r="Q4" s="155"/>
      <c r="R4" s="7">
        <f>T23</f>
        <v>0</v>
      </c>
      <c r="S4" s="7">
        <f>T40</f>
        <v>0</v>
      </c>
      <c r="T4" s="7">
        <f>T58</f>
        <v>0</v>
      </c>
      <c r="U4" s="8">
        <f>T75</f>
        <v>0</v>
      </c>
      <c r="V4" s="31"/>
    </row>
    <row r="5" spans="1:22" s="44" customFormat="1" ht="15" hidden="1" customHeight="1">
      <c r="A5" s="31"/>
      <c r="B5" s="158" t="str">
        <f>'Guidance - How to use'!C34</f>
        <v>Mandated / Legal compliance</v>
      </c>
      <c r="C5" s="155"/>
      <c r="D5" s="7">
        <f t="shared" ref="D5:D17" si="1">F24</f>
        <v>50</v>
      </c>
      <c r="E5" s="7">
        <f t="shared" ref="E5:E8" si="2">F41</f>
        <v>10</v>
      </c>
      <c r="F5" s="7">
        <f t="shared" ref="F5:F17" si="3">F59</f>
        <v>0</v>
      </c>
      <c r="G5" s="8">
        <f t="shared" ref="G5:G17" si="4">F76</f>
        <v>0</v>
      </c>
      <c r="H5" s="31"/>
      <c r="I5" s="158" t="str">
        <f>'Guidance - How to use'!C34</f>
        <v>Mandated / Legal compliance</v>
      </c>
      <c r="J5" s="155"/>
      <c r="K5" s="7">
        <f t="shared" ref="K5:K17" si="5">M24</f>
        <v>0</v>
      </c>
      <c r="L5" s="7">
        <f t="shared" ref="L5:L8" si="6">M41</f>
        <v>0</v>
      </c>
      <c r="M5" s="7">
        <f t="shared" si="0"/>
        <v>0</v>
      </c>
      <c r="N5" s="8">
        <f t="shared" ref="N5:N17" si="7">M76</f>
        <v>0</v>
      </c>
      <c r="O5" s="31"/>
      <c r="P5" s="158" t="str">
        <f>'Guidance - How to use'!C34</f>
        <v>Mandated / Legal compliance</v>
      </c>
      <c r="Q5" s="155"/>
      <c r="R5" s="7">
        <f t="shared" ref="R5:R17" si="8">T24</f>
        <v>0</v>
      </c>
      <c r="S5" s="7">
        <f t="shared" ref="S5:S8" si="9">T41</f>
        <v>0</v>
      </c>
      <c r="T5" s="7">
        <f t="shared" ref="T5:T17" si="10">T59</f>
        <v>0</v>
      </c>
      <c r="U5" s="8">
        <f t="shared" ref="U5:U17" si="11">T76</f>
        <v>0</v>
      </c>
      <c r="V5" s="31"/>
    </row>
    <row r="6" spans="1:22" s="44" customFormat="1" ht="15" hidden="1" customHeight="1">
      <c r="A6" s="31"/>
      <c r="B6" s="158" t="str">
        <f>'Guidance - How to use'!C35</f>
        <v>Risks of not doing Initiative</v>
      </c>
      <c r="C6" s="155"/>
      <c r="D6" s="7">
        <f t="shared" si="1"/>
        <v>16</v>
      </c>
      <c r="E6" s="7">
        <f t="shared" si="2"/>
        <v>8</v>
      </c>
      <c r="F6" s="7">
        <f t="shared" si="3"/>
        <v>0</v>
      </c>
      <c r="G6" s="8">
        <f t="shared" si="4"/>
        <v>0</v>
      </c>
      <c r="H6" s="31"/>
      <c r="I6" s="158" t="str">
        <f>'Guidance - How to use'!C35</f>
        <v>Risks of not doing Initiative</v>
      </c>
      <c r="J6" s="155"/>
      <c r="K6" s="7">
        <f t="shared" si="5"/>
        <v>0</v>
      </c>
      <c r="L6" s="7">
        <f t="shared" si="6"/>
        <v>0</v>
      </c>
      <c r="M6" s="7">
        <f t="shared" si="0"/>
        <v>0</v>
      </c>
      <c r="N6" s="8">
        <f t="shared" si="7"/>
        <v>0</v>
      </c>
      <c r="O6" s="31"/>
      <c r="P6" s="158" t="str">
        <f>'Guidance - How to use'!C35</f>
        <v>Risks of not doing Initiative</v>
      </c>
      <c r="Q6" s="155"/>
      <c r="R6" s="7">
        <f t="shared" si="8"/>
        <v>0</v>
      </c>
      <c r="S6" s="7">
        <f t="shared" si="9"/>
        <v>0</v>
      </c>
      <c r="T6" s="7">
        <f t="shared" si="10"/>
        <v>0</v>
      </c>
      <c r="U6" s="8">
        <f t="shared" si="11"/>
        <v>0</v>
      </c>
      <c r="V6" s="31"/>
    </row>
    <row r="7" spans="1:22" s="44" customFormat="1" ht="15" hidden="1" customHeight="1">
      <c r="A7" s="31"/>
      <c r="B7" s="158" t="str">
        <f>'Guidance - How to use'!C36</f>
        <v>Cashable Savings</v>
      </c>
      <c r="C7" s="155"/>
      <c r="D7" s="7">
        <f t="shared" si="1"/>
        <v>32</v>
      </c>
      <c r="E7" s="7">
        <f t="shared" si="2"/>
        <v>8</v>
      </c>
      <c r="F7" s="7">
        <f t="shared" si="3"/>
        <v>0</v>
      </c>
      <c r="G7" s="7">
        <f t="shared" si="4"/>
        <v>0</v>
      </c>
      <c r="H7" s="109"/>
      <c r="I7" s="182" t="str">
        <f>'Guidance - How to use'!C36</f>
        <v>Cashable Savings</v>
      </c>
      <c r="J7" s="155"/>
      <c r="K7" s="7">
        <f t="shared" si="5"/>
        <v>0</v>
      </c>
      <c r="L7" s="7">
        <f t="shared" si="6"/>
        <v>0</v>
      </c>
      <c r="M7" s="7">
        <f t="shared" si="0"/>
        <v>0</v>
      </c>
      <c r="N7" s="8">
        <f t="shared" si="7"/>
        <v>0</v>
      </c>
      <c r="O7" s="31"/>
      <c r="P7" s="158" t="str">
        <f>'Guidance - How to use'!C36</f>
        <v>Cashable Savings</v>
      </c>
      <c r="Q7" s="155"/>
      <c r="R7" s="7">
        <f t="shared" si="8"/>
        <v>0</v>
      </c>
      <c r="S7" s="7">
        <f t="shared" si="9"/>
        <v>0</v>
      </c>
      <c r="T7" s="7">
        <f t="shared" si="10"/>
        <v>0</v>
      </c>
      <c r="U7" s="8">
        <f t="shared" si="11"/>
        <v>0</v>
      </c>
      <c r="V7" s="31"/>
    </row>
    <row r="8" spans="1:22" s="44" customFormat="1" ht="15" hidden="1" customHeight="1">
      <c r="A8" s="31"/>
      <c r="B8" s="158" t="str">
        <f>'Guidance - How to use'!C37</f>
        <v>Non-Cashable Savings</v>
      </c>
      <c r="C8" s="155"/>
      <c r="D8" s="106">
        <f t="shared" si="1"/>
        <v>15</v>
      </c>
      <c r="E8" s="106">
        <f t="shared" si="2"/>
        <v>5</v>
      </c>
      <c r="F8" s="106">
        <f t="shared" si="3"/>
        <v>0</v>
      </c>
      <c r="G8" s="107">
        <f t="shared" si="4"/>
        <v>0</v>
      </c>
      <c r="H8" s="108"/>
      <c r="I8" s="154" t="str">
        <f>'Guidance - How to use'!C37</f>
        <v>Non-Cashable Savings</v>
      </c>
      <c r="J8" s="155"/>
      <c r="K8" s="7">
        <f t="shared" si="5"/>
        <v>0</v>
      </c>
      <c r="L8" s="7">
        <f t="shared" si="6"/>
        <v>0</v>
      </c>
      <c r="M8" s="7">
        <f t="shared" si="0"/>
        <v>0</v>
      </c>
      <c r="N8" s="8">
        <f t="shared" si="7"/>
        <v>0</v>
      </c>
      <c r="O8" s="31"/>
      <c r="P8" s="158" t="str">
        <f>'Guidance - How to use'!C37</f>
        <v>Non-Cashable Savings</v>
      </c>
      <c r="Q8" s="155"/>
      <c r="R8" s="7">
        <f t="shared" si="8"/>
        <v>0</v>
      </c>
      <c r="S8" s="7">
        <f t="shared" si="9"/>
        <v>0</v>
      </c>
      <c r="T8" s="7">
        <f t="shared" si="10"/>
        <v>0</v>
      </c>
      <c r="U8" s="8">
        <f t="shared" si="11"/>
        <v>0</v>
      </c>
      <c r="V8" s="31"/>
    </row>
    <row r="9" spans="1:22" s="44" customFormat="1" ht="15" hidden="1" customHeight="1">
      <c r="A9" s="31"/>
      <c r="B9" s="158" t="str">
        <f>'Guidance - How to use'!C38</f>
        <v>Service Improvements</v>
      </c>
      <c r="C9" s="155"/>
      <c r="D9" s="106">
        <f t="shared" si="1"/>
        <v>50</v>
      </c>
      <c r="E9" s="106">
        <f t="shared" ref="E9:E17" si="12">F45</f>
        <v>10</v>
      </c>
      <c r="F9" s="106">
        <f t="shared" si="3"/>
        <v>0</v>
      </c>
      <c r="G9" s="107">
        <f t="shared" si="4"/>
        <v>0</v>
      </c>
      <c r="H9" s="108"/>
      <c r="I9" s="154" t="str">
        <f>'Guidance - How to use'!C38</f>
        <v>Service Improvements</v>
      </c>
      <c r="J9" s="155"/>
      <c r="K9" s="7">
        <f t="shared" si="5"/>
        <v>0</v>
      </c>
      <c r="L9" s="7">
        <f t="shared" ref="L9:L17" si="13">M45</f>
        <v>0</v>
      </c>
      <c r="M9" s="7">
        <f t="shared" si="0"/>
        <v>0</v>
      </c>
      <c r="N9" s="8">
        <f t="shared" si="7"/>
        <v>0</v>
      </c>
      <c r="O9" s="31"/>
      <c r="P9" s="158" t="str">
        <f>'Guidance - How to use'!C38</f>
        <v>Service Improvements</v>
      </c>
      <c r="Q9" s="155"/>
      <c r="R9" s="7">
        <f t="shared" si="8"/>
        <v>0</v>
      </c>
      <c r="S9" s="7">
        <f t="shared" ref="S9:S17" si="14">T45</f>
        <v>0</v>
      </c>
      <c r="T9" s="7">
        <f t="shared" si="10"/>
        <v>0</v>
      </c>
      <c r="U9" s="8">
        <f t="shared" si="11"/>
        <v>0</v>
      </c>
      <c r="V9" s="31"/>
    </row>
    <row r="10" spans="1:22" s="44" customFormat="1" ht="15" hidden="1" customHeight="1">
      <c r="A10" s="31"/>
      <c r="B10" s="158" t="str">
        <f>'Guidance - How to use'!C39</f>
        <v>Improves image; avoids bad publicity</v>
      </c>
      <c r="C10" s="155"/>
      <c r="D10" s="106">
        <f t="shared" si="1"/>
        <v>24</v>
      </c>
      <c r="E10" s="106">
        <f t="shared" si="12"/>
        <v>8</v>
      </c>
      <c r="F10" s="106">
        <f t="shared" si="3"/>
        <v>0</v>
      </c>
      <c r="G10" s="107">
        <f t="shared" si="4"/>
        <v>0</v>
      </c>
      <c r="H10" s="108"/>
      <c r="I10" s="154" t="str">
        <f>'Guidance - How to use'!C39</f>
        <v>Improves image; avoids bad publicity</v>
      </c>
      <c r="J10" s="155"/>
      <c r="K10" s="7">
        <f t="shared" si="5"/>
        <v>0</v>
      </c>
      <c r="L10" s="7">
        <f t="shared" si="13"/>
        <v>0</v>
      </c>
      <c r="M10" s="7">
        <f t="shared" si="0"/>
        <v>0</v>
      </c>
      <c r="N10" s="8">
        <f t="shared" si="7"/>
        <v>0</v>
      </c>
      <c r="O10" s="31"/>
      <c r="P10" s="158" t="str">
        <f>'Guidance - How to use'!C39</f>
        <v>Improves image; avoids bad publicity</v>
      </c>
      <c r="Q10" s="155"/>
      <c r="R10" s="7">
        <f t="shared" si="8"/>
        <v>0</v>
      </c>
      <c r="S10" s="7">
        <f t="shared" si="14"/>
        <v>0</v>
      </c>
      <c r="T10" s="7">
        <f t="shared" si="10"/>
        <v>0</v>
      </c>
      <c r="U10" s="8">
        <f t="shared" si="11"/>
        <v>0</v>
      </c>
      <c r="V10" s="31"/>
    </row>
    <row r="11" spans="1:22" s="44" customFormat="1" ht="15" hidden="1" customHeight="1">
      <c r="A11" s="31"/>
      <c r="B11" s="158" t="str">
        <f>'Guidance - How to use'!C40</f>
        <v>Scale and scope of Initiative impacts on service delivery</v>
      </c>
      <c r="C11" s="155"/>
      <c r="D11" s="106">
        <f t="shared" si="1"/>
        <v>40</v>
      </c>
      <c r="E11" s="106">
        <f t="shared" si="12"/>
        <v>8</v>
      </c>
      <c r="F11" s="106">
        <f t="shared" si="3"/>
        <v>0</v>
      </c>
      <c r="G11" s="107">
        <f t="shared" si="4"/>
        <v>0</v>
      </c>
      <c r="H11" s="108"/>
      <c r="I11" s="154" t="str">
        <f>'Guidance - How to use'!C40</f>
        <v>Scale and scope of Initiative impacts on service delivery</v>
      </c>
      <c r="J11" s="155"/>
      <c r="K11" s="7">
        <f t="shared" si="5"/>
        <v>0</v>
      </c>
      <c r="L11" s="7">
        <f t="shared" si="13"/>
        <v>0</v>
      </c>
      <c r="M11" s="7">
        <f t="shared" si="0"/>
        <v>0</v>
      </c>
      <c r="N11" s="8">
        <f t="shared" si="7"/>
        <v>0</v>
      </c>
      <c r="O11" s="31"/>
      <c r="P11" s="158" t="str">
        <f>'Guidance - How to use'!C40</f>
        <v>Scale and scope of Initiative impacts on service delivery</v>
      </c>
      <c r="Q11" s="155"/>
      <c r="R11" s="7">
        <f t="shared" si="8"/>
        <v>0</v>
      </c>
      <c r="S11" s="7">
        <f t="shared" si="14"/>
        <v>0</v>
      </c>
      <c r="T11" s="7">
        <f t="shared" si="10"/>
        <v>0</v>
      </c>
      <c r="U11" s="8">
        <f t="shared" si="11"/>
        <v>0</v>
      </c>
      <c r="V11" s="31"/>
    </row>
    <row r="12" spans="1:22" s="44" customFormat="1" ht="15" hidden="1" customHeight="1">
      <c r="A12" s="31"/>
      <c r="B12" s="158" t="str">
        <f>'Guidance - How to use'!C41</f>
        <v>Improves security; minimises security risks</v>
      </c>
      <c r="C12" s="155"/>
      <c r="D12" s="106">
        <f t="shared" si="1"/>
        <v>16</v>
      </c>
      <c r="E12" s="106">
        <f t="shared" si="12"/>
        <v>4</v>
      </c>
      <c r="F12" s="106">
        <f t="shared" si="3"/>
        <v>0</v>
      </c>
      <c r="G12" s="107">
        <f t="shared" si="4"/>
        <v>0</v>
      </c>
      <c r="H12" s="108"/>
      <c r="I12" s="154" t="str">
        <f>'Guidance - How to use'!C41</f>
        <v>Improves security; minimises security risks</v>
      </c>
      <c r="J12" s="155"/>
      <c r="K12" s="7">
        <f t="shared" si="5"/>
        <v>0</v>
      </c>
      <c r="L12" s="7">
        <f t="shared" si="13"/>
        <v>0</v>
      </c>
      <c r="M12" s="7">
        <f t="shared" si="0"/>
        <v>0</v>
      </c>
      <c r="N12" s="8">
        <f t="shared" si="7"/>
        <v>0</v>
      </c>
      <c r="O12" s="31"/>
      <c r="P12" s="158" t="str">
        <f>'Guidance - How to use'!C41</f>
        <v>Improves security; minimises security risks</v>
      </c>
      <c r="Q12" s="155"/>
      <c r="R12" s="7">
        <f t="shared" si="8"/>
        <v>0</v>
      </c>
      <c r="S12" s="7">
        <f t="shared" si="14"/>
        <v>0</v>
      </c>
      <c r="T12" s="7">
        <f t="shared" si="10"/>
        <v>0</v>
      </c>
      <c r="U12" s="8">
        <f t="shared" si="11"/>
        <v>0</v>
      </c>
      <c r="V12" s="31"/>
    </row>
    <row r="13" spans="1:22" s="44" customFormat="1" ht="15" hidden="1" customHeight="1">
      <c r="A13" s="31"/>
      <c r="B13" s="158" t="str">
        <f>'Guidance - How to use'!C42</f>
        <v>Impact on dependent Initiatives</v>
      </c>
      <c r="C13" s="155"/>
      <c r="D13" s="106">
        <f t="shared" si="1"/>
        <v>18</v>
      </c>
      <c r="E13" s="106">
        <f t="shared" si="12"/>
        <v>6</v>
      </c>
      <c r="F13" s="106">
        <f t="shared" si="3"/>
        <v>0</v>
      </c>
      <c r="G13" s="107">
        <f t="shared" si="4"/>
        <v>0</v>
      </c>
      <c r="H13" s="108"/>
      <c r="I13" s="154" t="str">
        <f>'Guidance - How to use'!C42</f>
        <v>Impact on dependent Initiatives</v>
      </c>
      <c r="J13" s="155"/>
      <c r="K13" s="7">
        <f t="shared" si="5"/>
        <v>0</v>
      </c>
      <c r="L13" s="7">
        <f t="shared" si="13"/>
        <v>0</v>
      </c>
      <c r="M13" s="7">
        <f t="shared" si="0"/>
        <v>0</v>
      </c>
      <c r="N13" s="8">
        <f t="shared" si="7"/>
        <v>0</v>
      </c>
      <c r="O13" s="31"/>
      <c r="P13" s="158" t="str">
        <f>'Guidance - How to use'!C42</f>
        <v>Impact on dependent Initiatives</v>
      </c>
      <c r="Q13" s="155"/>
      <c r="R13" s="7">
        <f t="shared" si="8"/>
        <v>0</v>
      </c>
      <c r="S13" s="7">
        <f t="shared" si="14"/>
        <v>0</v>
      </c>
      <c r="T13" s="7">
        <f t="shared" si="10"/>
        <v>0</v>
      </c>
      <c r="U13" s="8">
        <f t="shared" si="11"/>
        <v>0</v>
      </c>
      <c r="V13" s="31"/>
    </row>
    <row r="14" spans="1:22" s="44" customFormat="1" ht="15" hidden="1" customHeight="1">
      <c r="A14" s="31"/>
      <c r="B14" s="158" t="str">
        <f>'Guidance - How to use'!C43</f>
        <v>Fulfils a Strategic Goal</v>
      </c>
      <c r="C14" s="155"/>
      <c r="D14" s="106">
        <f t="shared" si="1"/>
        <v>24</v>
      </c>
      <c r="E14" s="106">
        <f t="shared" si="12"/>
        <v>8</v>
      </c>
      <c r="F14" s="106">
        <f t="shared" si="3"/>
        <v>0</v>
      </c>
      <c r="G14" s="107">
        <f t="shared" si="4"/>
        <v>0</v>
      </c>
      <c r="H14" s="108"/>
      <c r="I14" s="154" t="str">
        <f>'Guidance - How to use'!C43</f>
        <v>Fulfils a Strategic Goal</v>
      </c>
      <c r="J14" s="155"/>
      <c r="K14" s="7">
        <f t="shared" si="5"/>
        <v>0</v>
      </c>
      <c r="L14" s="7">
        <f t="shared" si="13"/>
        <v>0</v>
      </c>
      <c r="M14" s="7">
        <f t="shared" si="0"/>
        <v>0</v>
      </c>
      <c r="N14" s="8">
        <f t="shared" si="7"/>
        <v>0</v>
      </c>
      <c r="O14" s="31"/>
      <c r="P14" s="158" t="str">
        <f>'Guidance - How to use'!C43</f>
        <v>Fulfils a Strategic Goal</v>
      </c>
      <c r="Q14" s="155"/>
      <c r="R14" s="7">
        <f t="shared" si="8"/>
        <v>0</v>
      </c>
      <c r="S14" s="7">
        <f t="shared" si="14"/>
        <v>0</v>
      </c>
      <c r="T14" s="7">
        <f t="shared" si="10"/>
        <v>0</v>
      </c>
      <c r="U14" s="8">
        <f t="shared" si="11"/>
        <v>0</v>
      </c>
      <c r="V14" s="31"/>
    </row>
    <row r="15" spans="1:22" s="44" customFormat="1" ht="15" hidden="1" customHeight="1">
      <c r="A15" s="31"/>
      <c r="B15" s="158" t="str">
        <f>'Guidance - How to use'!C44</f>
        <v>Improved customer value</v>
      </c>
      <c r="C15" s="155"/>
      <c r="D15" s="106">
        <f t="shared" si="1"/>
        <v>24</v>
      </c>
      <c r="E15" s="106">
        <f t="shared" si="12"/>
        <v>6</v>
      </c>
      <c r="F15" s="106">
        <f t="shared" si="3"/>
        <v>0</v>
      </c>
      <c r="G15" s="107">
        <f t="shared" si="4"/>
        <v>0</v>
      </c>
      <c r="H15" s="108"/>
      <c r="I15" s="154" t="str">
        <f>'Guidance - How to use'!C44</f>
        <v>Improved customer value</v>
      </c>
      <c r="J15" s="155"/>
      <c r="K15" s="7">
        <f t="shared" si="5"/>
        <v>0</v>
      </c>
      <c r="L15" s="7">
        <f t="shared" si="13"/>
        <v>0</v>
      </c>
      <c r="M15" s="7">
        <f t="shared" si="0"/>
        <v>0</v>
      </c>
      <c r="N15" s="8">
        <f t="shared" si="7"/>
        <v>0</v>
      </c>
      <c r="O15" s="31"/>
      <c r="P15" s="158" t="str">
        <f>'Guidance - How to use'!C44</f>
        <v>Improved customer value</v>
      </c>
      <c r="Q15" s="155"/>
      <c r="R15" s="7">
        <f t="shared" si="8"/>
        <v>0</v>
      </c>
      <c r="S15" s="7">
        <f t="shared" si="14"/>
        <v>0</v>
      </c>
      <c r="T15" s="7">
        <f t="shared" si="10"/>
        <v>0</v>
      </c>
      <c r="U15" s="8">
        <f t="shared" si="11"/>
        <v>0</v>
      </c>
      <c r="V15" s="31"/>
    </row>
    <row r="16" spans="1:22" s="44" customFormat="1" ht="15" hidden="1" customHeight="1">
      <c r="A16" s="31"/>
      <c r="B16" s="158" t="str">
        <f>'Guidance - How to use'!C45</f>
        <v>Buy In from Stakeholders</v>
      </c>
      <c r="C16" s="155"/>
      <c r="D16" s="106">
        <f t="shared" si="1"/>
        <v>12</v>
      </c>
      <c r="E16" s="106">
        <f t="shared" si="12"/>
        <v>4</v>
      </c>
      <c r="F16" s="106">
        <f t="shared" si="3"/>
        <v>0</v>
      </c>
      <c r="G16" s="107">
        <f t="shared" si="4"/>
        <v>0</v>
      </c>
      <c r="H16" s="108"/>
      <c r="I16" s="154" t="str">
        <f>'Guidance - How to use'!C45</f>
        <v>Buy In from Stakeholders</v>
      </c>
      <c r="J16" s="155"/>
      <c r="K16" s="7">
        <f t="shared" si="5"/>
        <v>0</v>
      </c>
      <c r="L16" s="7">
        <f t="shared" si="13"/>
        <v>0</v>
      </c>
      <c r="M16" s="7">
        <f t="shared" si="0"/>
        <v>0</v>
      </c>
      <c r="N16" s="8">
        <f t="shared" si="7"/>
        <v>0</v>
      </c>
      <c r="O16" s="31"/>
      <c r="P16" s="158" t="str">
        <f>'Guidance - How to use'!C45</f>
        <v>Buy In from Stakeholders</v>
      </c>
      <c r="Q16" s="155"/>
      <c r="R16" s="7">
        <f t="shared" si="8"/>
        <v>0</v>
      </c>
      <c r="S16" s="7">
        <f t="shared" si="14"/>
        <v>0</v>
      </c>
      <c r="T16" s="7">
        <f t="shared" si="10"/>
        <v>0</v>
      </c>
      <c r="U16" s="8">
        <f t="shared" si="11"/>
        <v>0</v>
      </c>
      <c r="V16" s="31"/>
    </row>
    <row r="17" spans="1:22" s="44" customFormat="1" ht="15" hidden="1" customHeight="1">
      <c r="A17" s="31"/>
      <c r="B17" s="158" t="str">
        <f>'Guidance - How to use'!C46</f>
        <v>Customer demands</v>
      </c>
      <c r="C17" s="155"/>
      <c r="D17" s="106">
        <f t="shared" si="1"/>
        <v>35</v>
      </c>
      <c r="E17" s="106">
        <f t="shared" si="12"/>
        <v>7</v>
      </c>
      <c r="F17" s="106">
        <f t="shared" si="3"/>
        <v>0</v>
      </c>
      <c r="G17" s="107">
        <f t="shared" si="4"/>
        <v>0</v>
      </c>
      <c r="H17" s="108"/>
      <c r="I17" s="154" t="str">
        <f>'Guidance - How to use'!C46</f>
        <v>Customer demands</v>
      </c>
      <c r="J17" s="155"/>
      <c r="K17" s="7">
        <f t="shared" si="5"/>
        <v>0</v>
      </c>
      <c r="L17" s="7">
        <f t="shared" si="13"/>
        <v>0</v>
      </c>
      <c r="M17" s="7">
        <f t="shared" si="0"/>
        <v>0</v>
      </c>
      <c r="N17" s="8">
        <f t="shared" si="7"/>
        <v>0</v>
      </c>
      <c r="O17" s="31"/>
      <c r="P17" s="158" t="str">
        <f>'Guidance - How to use'!C46</f>
        <v>Customer demands</v>
      </c>
      <c r="Q17" s="155"/>
      <c r="R17" s="7">
        <f t="shared" si="8"/>
        <v>0</v>
      </c>
      <c r="S17" s="7">
        <f t="shared" si="14"/>
        <v>0</v>
      </c>
      <c r="T17" s="7">
        <f t="shared" si="10"/>
        <v>0</v>
      </c>
      <c r="U17" s="8">
        <f t="shared" si="11"/>
        <v>0</v>
      </c>
      <c r="V17" s="31"/>
    </row>
    <row r="18" spans="1:22" s="44" customFormat="1" ht="15" hidden="1" customHeight="1">
      <c r="A18" s="31"/>
      <c r="B18" s="183" t="s">
        <v>2</v>
      </c>
      <c r="C18" s="176"/>
      <c r="D18" s="110">
        <f>SUM(D4:D17)</f>
        <v>396</v>
      </c>
      <c r="E18" s="110">
        <f>SUM(E4:E17)</f>
        <v>100</v>
      </c>
      <c r="F18" s="110">
        <f>SUM(F4:F17)</f>
        <v>0</v>
      </c>
      <c r="G18" s="110">
        <f>SUM(G4:G17)</f>
        <v>0</v>
      </c>
      <c r="H18" s="108"/>
      <c r="I18" s="183" t="s">
        <v>2</v>
      </c>
      <c r="J18" s="176"/>
      <c r="K18" s="9">
        <f>SUM(K4:K17)</f>
        <v>0</v>
      </c>
      <c r="L18" s="9">
        <f>SUM(L4:L17)</f>
        <v>0</v>
      </c>
      <c r="M18" s="9">
        <f>SUM(M4:M17)</f>
        <v>0</v>
      </c>
      <c r="N18" s="9">
        <f>SUM(N4:N17)</f>
        <v>0</v>
      </c>
      <c r="O18" s="31"/>
      <c r="P18" s="175" t="s">
        <v>2</v>
      </c>
      <c r="Q18" s="176"/>
      <c r="R18" s="9">
        <f>SUM(R4:R17)</f>
        <v>0</v>
      </c>
      <c r="S18" s="9">
        <f>SUM(S4:S17)</f>
        <v>0</v>
      </c>
      <c r="T18" s="9">
        <f>SUM(T4:T17)</f>
        <v>0</v>
      </c>
      <c r="U18" s="9">
        <f>SUM(U4:U17)</f>
        <v>0</v>
      </c>
      <c r="V18" s="31"/>
    </row>
    <row r="19" spans="1:22" s="44" customFormat="1" ht="17.25" hidden="1" customHeight="1" thickBot="1">
      <c r="A19" s="31"/>
      <c r="B19" s="184" t="s">
        <v>6</v>
      </c>
      <c r="C19" s="178"/>
      <c r="D19" s="111">
        <f>SUM(D18/500)</f>
        <v>0.79200000000000004</v>
      </c>
      <c r="E19" s="111">
        <f>SUM(E18/500)</f>
        <v>0.2</v>
      </c>
      <c r="F19" s="111">
        <f>SUM(F18/500)</f>
        <v>0</v>
      </c>
      <c r="G19" s="111">
        <f>SUM(G18/500)</f>
        <v>0</v>
      </c>
      <c r="H19" s="108"/>
      <c r="I19" s="184" t="s">
        <v>6</v>
      </c>
      <c r="J19" s="178"/>
      <c r="K19" s="10">
        <f>SUM(K18/500)</f>
        <v>0</v>
      </c>
      <c r="L19" s="10">
        <f>SUM(L18/500)</f>
        <v>0</v>
      </c>
      <c r="M19" s="10">
        <f>SUM(M18/500)</f>
        <v>0</v>
      </c>
      <c r="N19" s="10">
        <f>SUM(N18/500)</f>
        <v>0</v>
      </c>
      <c r="O19" s="31"/>
      <c r="P19" s="177" t="s">
        <v>6</v>
      </c>
      <c r="Q19" s="178"/>
      <c r="R19" s="10">
        <f>SUM(R18/500)</f>
        <v>0</v>
      </c>
      <c r="S19" s="10">
        <f>SUM(S18/500)</f>
        <v>0</v>
      </c>
      <c r="T19" s="10">
        <f>SUM(T18/500)</f>
        <v>0</v>
      </c>
      <c r="U19" s="10">
        <f>SUM(U18/500)</f>
        <v>0</v>
      </c>
      <c r="V19" s="31"/>
    </row>
    <row r="20" spans="1:22" s="45" customFormat="1" ht="3.75" customHeight="1">
      <c r="A20" s="32"/>
      <c r="B20" s="112" t="s">
        <v>73</v>
      </c>
      <c r="C20" s="112"/>
      <c r="D20" s="113"/>
      <c r="E20" s="113"/>
      <c r="F20" s="113"/>
      <c r="G20" s="113"/>
      <c r="H20" s="112"/>
      <c r="I20" s="112"/>
      <c r="J20" s="32"/>
      <c r="K20" s="38"/>
      <c r="L20" s="38"/>
      <c r="M20" s="38"/>
      <c r="N20" s="38"/>
      <c r="O20" s="32"/>
      <c r="P20" s="32"/>
      <c r="Q20" s="32"/>
      <c r="R20" s="38"/>
      <c r="S20" s="38"/>
      <c r="T20" s="38"/>
      <c r="U20" s="38"/>
      <c r="V20" s="32"/>
    </row>
    <row r="21" spans="1:22" ht="6" customHeight="1" thickBot="1">
      <c r="A21" s="30"/>
      <c r="B21" s="32"/>
      <c r="C21" s="32"/>
      <c r="D21" s="38"/>
      <c r="E21" s="38"/>
      <c r="F21" s="38"/>
      <c r="G21" s="38"/>
      <c r="H21" s="30"/>
      <c r="I21" s="30"/>
      <c r="J21" s="30"/>
      <c r="K21" s="39"/>
      <c r="L21" s="39"/>
      <c r="M21" s="39"/>
      <c r="N21" s="39"/>
      <c r="O21" s="30"/>
      <c r="P21" s="30"/>
      <c r="Q21" s="30"/>
      <c r="R21" s="39"/>
      <c r="S21" s="39"/>
      <c r="T21" s="39"/>
      <c r="U21" s="39"/>
      <c r="V21" s="30"/>
    </row>
    <row r="22" spans="1:22" s="5" customFormat="1" ht="30" customHeight="1">
      <c r="A22" s="33"/>
      <c r="B22" s="166" t="s">
        <v>50</v>
      </c>
      <c r="C22" s="172"/>
      <c r="D22" s="11" t="s">
        <v>19</v>
      </c>
      <c r="E22" s="12" t="s">
        <v>20</v>
      </c>
      <c r="F22" s="13" t="s">
        <v>0</v>
      </c>
      <c r="G22" s="14" t="s">
        <v>1</v>
      </c>
      <c r="H22" s="33"/>
      <c r="I22" s="166" t="s">
        <v>38</v>
      </c>
      <c r="J22" s="172"/>
      <c r="K22" s="11" t="s">
        <v>19</v>
      </c>
      <c r="L22" s="12" t="s">
        <v>20</v>
      </c>
      <c r="M22" s="13" t="s">
        <v>0</v>
      </c>
      <c r="N22" s="14" t="s">
        <v>1</v>
      </c>
      <c r="O22" s="33"/>
      <c r="P22" s="166" t="s">
        <v>39</v>
      </c>
      <c r="Q22" s="172"/>
      <c r="R22" s="11" t="s">
        <v>19</v>
      </c>
      <c r="S22" s="12" t="s">
        <v>20</v>
      </c>
      <c r="T22" s="13" t="s">
        <v>0</v>
      </c>
      <c r="U22" s="14" t="s">
        <v>1</v>
      </c>
      <c r="V22" s="33"/>
    </row>
    <row r="23" spans="1:22" ht="15.75" customHeight="1">
      <c r="A23" s="30"/>
      <c r="B23" s="173" t="str">
        <f>'Guidance - How to use'!C33</f>
        <v>Impacts large number of Stakeholders</v>
      </c>
      <c r="C23" s="174"/>
      <c r="D23" s="15">
        <v>5</v>
      </c>
      <c r="E23" s="16">
        <f>'Guidance - How to use'!J33</f>
        <v>8</v>
      </c>
      <c r="F23" s="17">
        <f t="shared" ref="F23:F36" si="15">+E23*D23</f>
        <v>40</v>
      </c>
      <c r="G23" s="18">
        <v>1</v>
      </c>
      <c r="H23" s="30"/>
      <c r="I23" s="173" t="str">
        <f>'Guidance - How to use'!C33</f>
        <v>Impacts large number of Stakeholders</v>
      </c>
      <c r="J23" s="174"/>
      <c r="K23" s="15"/>
      <c r="L23" s="16">
        <f>'Guidance - How to use'!J33</f>
        <v>8</v>
      </c>
      <c r="M23" s="17">
        <f t="shared" ref="M23:M36" si="16">+L23*K23</f>
        <v>0</v>
      </c>
      <c r="N23" s="18">
        <v>1</v>
      </c>
      <c r="O23" s="30"/>
      <c r="P23" s="173" t="str">
        <f>'Guidance - How to use'!C33</f>
        <v>Impacts large number of Stakeholders</v>
      </c>
      <c r="Q23" s="174"/>
      <c r="R23" s="24"/>
      <c r="S23" s="16">
        <f>'Guidance - How to use'!J33</f>
        <v>8</v>
      </c>
      <c r="T23" s="17">
        <f t="shared" ref="T23:T36" si="17">+S23*R23</f>
        <v>0</v>
      </c>
      <c r="U23" s="18">
        <v>1</v>
      </c>
      <c r="V23" s="30"/>
    </row>
    <row r="24" spans="1:22" ht="15.75" customHeight="1">
      <c r="A24" s="30"/>
      <c r="B24" s="159" t="str">
        <f>'Guidance - How to use'!C34</f>
        <v>Mandated / Legal compliance</v>
      </c>
      <c r="C24" s="160"/>
      <c r="D24" s="19">
        <v>5</v>
      </c>
      <c r="E24" s="16">
        <f>'Guidance - How to use'!J34</f>
        <v>10</v>
      </c>
      <c r="F24" s="17">
        <f t="shared" si="15"/>
        <v>50</v>
      </c>
      <c r="G24" s="18">
        <v>2</v>
      </c>
      <c r="H24" s="30"/>
      <c r="I24" s="159" t="str">
        <f>'Guidance - How to use'!C34</f>
        <v>Mandated / Legal compliance</v>
      </c>
      <c r="J24" s="179"/>
      <c r="K24" s="24"/>
      <c r="L24" s="16">
        <f>'Guidance - How to use'!J34</f>
        <v>10</v>
      </c>
      <c r="M24" s="17">
        <f t="shared" si="16"/>
        <v>0</v>
      </c>
      <c r="N24" s="18">
        <v>2</v>
      </c>
      <c r="O24" s="30"/>
      <c r="P24" s="159" t="str">
        <f>'Guidance - How to use'!C34</f>
        <v>Mandated / Legal compliance</v>
      </c>
      <c r="Q24" s="179"/>
      <c r="R24" s="24"/>
      <c r="S24" s="16">
        <f>'Guidance - How to use'!J34</f>
        <v>10</v>
      </c>
      <c r="T24" s="17">
        <f t="shared" si="17"/>
        <v>0</v>
      </c>
      <c r="U24" s="18">
        <v>2</v>
      </c>
      <c r="V24" s="30"/>
    </row>
    <row r="25" spans="1:22" ht="15.75" customHeight="1">
      <c r="A25" s="30"/>
      <c r="B25" s="159" t="str">
        <f>'Guidance - How to use'!C35</f>
        <v>Risks of not doing Initiative</v>
      </c>
      <c r="C25" s="160"/>
      <c r="D25" s="19">
        <v>2</v>
      </c>
      <c r="E25" s="16">
        <f>'Guidance - How to use'!J35</f>
        <v>8</v>
      </c>
      <c r="F25" s="17">
        <f t="shared" si="15"/>
        <v>16</v>
      </c>
      <c r="G25" s="18">
        <v>3</v>
      </c>
      <c r="H25" s="30"/>
      <c r="I25" s="159" t="str">
        <f>'Guidance - How to use'!C35</f>
        <v>Risks of not doing Initiative</v>
      </c>
      <c r="J25" s="160"/>
      <c r="K25" s="19"/>
      <c r="L25" s="16">
        <f>'Guidance - How to use'!J35</f>
        <v>8</v>
      </c>
      <c r="M25" s="17">
        <f t="shared" si="16"/>
        <v>0</v>
      </c>
      <c r="N25" s="18">
        <v>3</v>
      </c>
      <c r="O25" s="30"/>
      <c r="P25" s="159" t="str">
        <f>'Guidance - How to use'!C35</f>
        <v>Risks of not doing Initiative</v>
      </c>
      <c r="Q25" s="179"/>
      <c r="R25" s="24"/>
      <c r="S25" s="16">
        <f>'Guidance - How to use'!J35</f>
        <v>8</v>
      </c>
      <c r="T25" s="17">
        <f t="shared" si="17"/>
        <v>0</v>
      </c>
      <c r="U25" s="18">
        <v>3</v>
      </c>
      <c r="V25" s="30"/>
    </row>
    <row r="26" spans="1:22" ht="15.75" customHeight="1">
      <c r="A26" s="30"/>
      <c r="B26" s="159" t="str">
        <f>'Guidance - How to use'!C36</f>
        <v>Cashable Savings</v>
      </c>
      <c r="C26" s="160"/>
      <c r="D26" s="19">
        <v>4</v>
      </c>
      <c r="E26" s="16">
        <f>'Guidance - How to use'!J36</f>
        <v>8</v>
      </c>
      <c r="F26" s="17">
        <f t="shared" si="15"/>
        <v>32</v>
      </c>
      <c r="G26" s="18">
        <v>4</v>
      </c>
      <c r="H26" s="30"/>
      <c r="I26" s="159" t="str">
        <f>'Guidance - How to use'!C36</f>
        <v>Cashable Savings</v>
      </c>
      <c r="J26" s="160"/>
      <c r="K26" s="19"/>
      <c r="L26" s="16">
        <f>'Guidance - How to use'!J36</f>
        <v>8</v>
      </c>
      <c r="M26" s="17">
        <f t="shared" si="16"/>
        <v>0</v>
      </c>
      <c r="N26" s="18">
        <v>4</v>
      </c>
      <c r="O26" s="30"/>
      <c r="P26" s="159" t="str">
        <f>'Guidance - How to use'!C36</f>
        <v>Cashable Savings</v>
      </c>
      <c r="Q26" s="179"/>
      <c r="R26" s="24"/>
      <c r="S26" s="16">
        <f>'Guidance - How to use'!J36</f>
        <v>8</v>
      </c>
      <c r="T26" s="17">
        <f t="shared" si="17"/>
        <v>0</v>
      </c>
      <c r="U26" s="18">
        <v>4</v>
      </c>
      <c r="V26" s="30"/>
    </row>
    <row r="27" spans="1:22" ht="15.75" customHeight="1">
      <c r="A27" s="30"/>
      <c r="B27" s="159" t="str">
        <f>'Guidance - How to use'!C37</f>
        <v>Non-Cashable Savings</v>
      </c>
      <c r="C27" s="160"/>
      <c r="D27" s="19">
        <v>3</v>
      </c>
      <c r="E27" s="16">
        <f>'Guidance - How to use'!J37</f>
        <v>5</v>
      </c>
      <c r="F27" s="17">
        <f t="shared" si="15"/>
        <v>15</v>
      </c>
      <c r="G27" s="18">
        <v>5</v>
      </c>
      <c r="H27" s="30"/>
      <c r="I27" s="159" t="str">
        <f>'Guidance - How to use'!C37</f>
        <v>Non-Cashable Savings</v>
      </c>
      <c r="J27" s="160"/>
      <c r="K27" s="19"/>
      <c r="L27" s="16">
        <f>'Guidance - How to use'!J37</f>
        <v>5</v>
      </c>
      <c r="M27" s="17">
        <f t="shared" si="16"/>
        <v>0</v>
      </c>
      <c r="N27" s="18">
        <v>5</v>
      </c>
      <c r="O27" s="30"/>
      <c r="P27" s="159" t="str">
        <f>'Guidance - How to use'!C37</f>
        <v>Non-Cashable Savings</v>
      </c>
      <c r="Q27" s="179"/>
      <c r="R27" s="24"/>
      <c r="S27" s="16">
        <f>'Guidance - How to use'!J37</f>
        <v>5</v>
      </c>
      <c r="T27" s="17">
        <f t="shared" si="17"/>
        <v>0</v>
      </c>
      <c r="U27" s="18">
        <v>5</v>
      </c>
      <c r="V27" s="30"/>
    </row>
    <row r="28" spans="1:22" ht="15.75" customHeight="1">
      <c r="A28" s="30"/>
      <c r="B28" s="159" t="str">
        <f>'Guidance - How to use'!C38</f>
        <v>Service Improvements</v>
      </c>
      <c r="C28" s="160"/>
      <c r="D28" s="19">
        <v>5</v>
      </c>
      <c r="E28" s="16">
        <f>'Guidance - How to use'!J38</f>
        <v>10</v>
      </c>
      <c r="F28" s="17">
        <f t="shared" si="15"/>
        <v>50</v>
      </c>
      <c r="G28" s="18">
        <v>6</v>
      </c>
      <c r="H28" s="30"/>
      <c r="I28" s="159" t="str">
        <f>'Guidance - How to use'!C38</f>
        <v>Service Improvements</v>
      </c>
      <c r="J28" s="160"/>
      <c r="K28" s="19"/>
      <c r="L28" s="16">
        <f>'Guidance - How to use'!J38</f>
        <v>10</v>
      </c>
      <c r="M28" s="17">
        <f t="shared" si="16"/>
        <v>0</v>
      </c>
      <c r="N28" s="18">
        <v>6</v>
      </c>
      <c r="O28" s="30"/>
      <c r="P28" s="159" t="str">
        <f>'Guidance - How to use'!C38</f>
        <v>Service Improvements</v>
      </c>
      <c r="Q28" s="179"/>
      <c r="R28" s="24"/>
      <c r="S28" s="16">
        <f>'Guidance - How to use'!J38</f>
        <v>10</v>
      </c>
      <c r="T28" s="17">
        <f t="shared" si="17"/>
        <v>0</v>
      </c>
      <c r="U28" s="18">
        <v>6</v>
      </c>
      <c r="V28" s="30"/>
    </row>
    <row r="29" spans="1:22" ht="15.75" customHeight="1">
      <c r="A29" s="30"/>
      <c r="B29" s="159" t="str">
        <f>'Guidance - How to use'!C39</f>
        <v>Improves image; avoids bad publicity</v>
      </c>
      <c r="C29" s="160"/>
      <c r="D29" s="19">
        <v>3</v>
      </c>
      <c r="E29" s="16">
        <f>'Guidance - How to use'!J39</f>
        <v>8</v>
      </c>
      <c r="F29" s="17">
        <f t="shared" si="15"/>
        <v>24</v>
      </c>
      <c r="G29" s="18">
        <v>7</v>
      </c>
      <c r="H29" s="30"/>
      <c r="I29" s="159" t="str">
        <f>'Guidance - How to use'!C39</f>
        <v>Improves image; avoids bad publicity</v>
      </c>
      <c r="J29" s="160"/>
      <c r="K29" s="19"/>
      <c r="L29" s="16">
        <f>'Guidance - How to use'!J39</f>
        <v>8</v>
      </c>
      <c r="M29" s="17">
        <f t="shared" si="16"/>
        <v>0</v>
      </c>
      <c r="N29" s="18">
        <v>7</v>
      </c>
      <c r="O29" s="30"/>
      <c r="P29" s="159" t="str">
        <f>'Guidance - How to use'!C39</f>
        <v>Improves image; avoids bad publicity</v>
      </c>
      <c r="Q29" s="179"/>
      <c r="R29" s="24"/>
      <c r="S29" s="16">
        <f>'Guidance - How to use'!J39</f>
        <v>8</v>
      </c>
      <c r="T29" s="17">
        <f t="shared" si="17"/>
        <v>0</v>
      </c>
      <c r="U29" s="18">
        <v>7</v>
      </c>
      <c r="V29" s="30"/>
    </row>
    <row r="30" spans="1:22" ht="15.75" customHeight="1">
      <c r="A30" s="30"/>
      <c r="B30" s="159" t="str">
        <f>'Guidance - How to use'!C40</f>
        <v>Scale and scope of Initiative impacts on service delivery</v>
      </c>
      <c r="C30" s="160"/>
      <c r="D30" s="19">
        <v>5</v>
      </c>
      <c r="E30" s="16">
        <f>'Guidance - How to use'!J40</f>
        <v>8</v>
      </c>
      <c r="F30" s="17">
        <f t="shared" si="15"/>
        <v>40</v>
      </c>
      <c r="G30" s="18">
        <v>8</v>
      </c>
      <c r="H30" s="30"/>
      <c r="I30" s="159" t="str">
        <f>'Guidance - How to use'!C40</f>
        <v>Scale and scope of Initiative impacts on service delivery</v>
      </c>
      <c r="J30" s="160"/>
      <c r="K30" s="19"/>
      <c r="L30" s="16">
        <f>'Guidance - How to use'!J40</f>
        <v>8</v>
      </c>
      <c r="M30" s="17">
        <f t="shared" si="16"/>
        <v>0</v>
      </c>
      <c r="N30" s="18">
        <v>8</v>
      </c>
      <c r="O30" s="30"/>
      <c r="P30" s="159" t="str">
        <f>'Guidance - How to use'!C40</f>
        <v>Scale and scope of Initiative impacts on service delivery</v>
      </c>
      <c r="Q30" s="179"/>
      <c r="R30" s="24"/>
      <c r="S30" s="16">
        <f>'Guidance - How to use'!J40</f>
        <v>8</v>
      </c>
      <c r="T30" s="17">
        <f t="shared" si="17"/>
        <v>0</v>
      </c>
      <c r="U30" s="18">
        <v>8</v>
      </c>
      <c r="V30" s="30"/>
    </row>
    <row r="31" spans="1:22" ht="15.75" customHeight="1">
      <c r="A31" s="30"/>
      <c r="B31" s="159" t="str">
        <f>'Guidance - How to use'!C41</f>
        <v>Improves security; minimises security risks</v>
      </c>
      <c r="C31" s="160"/>
      <c r="D31" s="19">
        <v>4</v>
      </c>
      <c r="E31" s="16">
        <f>'Guidance - How to use'!J41</f>
        <v>4</v>
      </c>
      <c r="F31" s="17">
        <f t="shared" si="15"/>
        <v>16</v>
      </c>
      <c r="G31" s="18">
        <v>9</v>
      </c>
      <c r="H31" s="30"/>
      <c r="I31" s="159" t="str">
        <f>'Guidance - How to use'!C41</f>
        <v>Improves security; minimises security risks</v>
      </c>
      <c r="J31" s="160"/>
      <c r="K31" s="19"/>
      <c r="L31" s="16">
        <f>'Guidance - How to use'!J41</f>
        <v>4</v>
      </c>
      <c r="M31" s="17">
        <f t="shared" si="16"/>
        <v>0</v>
      </c>
      <c r="N31" s="18">
        <v>9</v>
      </c>
      <c r="O31" s="30"/>
      <c r="P31" s="159" t="str">
        <f>'Guidance - How to use'!C41</f>
        <v>Improves security; minimises security risks</v>
      </c>
      <c r="Q31" s="179"/>
      <c r="R31" s="24"/>
      <c r="S31" s="16">
        <f>'Guidance - How to use'!J41</f>
        <v>4</v>
      </c>
      <c r="T31" s="17">
        <f t="shared" si="17"/>
        <v>0</v>
      </c>
      <c r="U31" s="18">
        <v>9</v>
      </c>
      <c r="V31" s="30"/>
    </row>
    <row r="32" spans="1:22" ht="15.75" customHeight="1">
      <c r="A32" s="30"/>
      <c r="B32" s="159" t="str">
        <f>'Guidance - How to use'!C42</f>
        <v>Impact on dependent Initiatives</v>
      </c>
      <c r="C32" s="160"/>
      <c r="D32" s="19">
        <v>3</v>
      </c>
      <c r="E32" s="16">
        <f>'Guidance - How to use'!J42</f>
        <v>6</v>
      </c>
      <c r="F32" s="17">
        <f t="shared" si="15"/>
        <v>18</v>
      </c>
      <c r="G32" s="18">
        <v>10</v>
      </c>
      <c r="H32" s="30"/>
      <c r="I32" s="159" t="str">
        <f>'Guidance - How to use'!C42</f>
        <v>Impact on dependent Initiatives</v>
      </c>
      <c r="J32" s="160"/>
      <c r="K32" s="19"/>
      <c r="L32" s="16">
        <f>'Guidance - How to use'!J42</f>
        <v>6</v>
      </c>
      <c r="M32" s="17">
        <f t="shared" si="16"/>
        <v>0</v>
      </c>
      <c r="N32" s="18">
        <v>10</v>
      </c>
      <c r="O32" s="30"/>
      <c r="P32" s="159" t="str">
        <f>'Guidance - How to use'!C42</f>
        <v>Impact on dependent Initiatives</v>
      </c>
      <c r="Q32" s="179"/>
      <c r="R32" s="24"/>
      <c r="S32" s="16">
        <f>'Guidance - How to use'!J42</f>
        <v>6</v>
      </c>
      <c r="T32" s="17">
        <f t="shared" si="17"/>
        <v>0</v>
      </c>
      <c r="U32" s="18">
        <v>10</v>
      </c>
      <c r="V32" s="30"/>
    </row>
    <row r="33" spans="1:22" ht="15.75" customHeight="1">
      <c r="A33" s="30"/>
      <c r="B33" s="159" t="str">
        <f>'Guidance - How to use'!C43</f>
        <v>Fulfils a Strategic Goal</v>
      </c>
      <c r="C33" s="160"/>
      <c r="D33" s="19">
        <v>3</v>
      </c>
      <c r="E33" s="16">
        <f>'Guidance - How to use'!J43</f>
        <v>8</v>
      </c>
      <c r="F33" s="17">
        <f t="shared" si="15"/>
        <v>24</v>
      </c>
      <c r="G33" s="18">
        <v>11</v>
      </c>
      <c r="H33" s="30"/>
      <c r="I33" s="159" t="str">
        <f>'Guidance - How to use'!C43</f>
        <v>Fulfils a Strategic Goal</v>
      </c>
      <c r="J33" s="160"/>
      <c r="K33" s="19"/>
      <c r="L33" s="16">
        <f>'Guidance - How to use'!J43</f>
        <v>8</v>
      </c>
      <c r="M33" s="17">
        <f t="shared" si="16"/>
        <v>0</v>
      </c>
      <c r="N33" s="18">
        <v>11</v>
      </c>
      <c r="O33" s="30"/>
      <c r="P33" s="159" t="str">
        <f>'Guidance - How to use'!C43</f>
        <v>Fulfils a Strategic Goal</v>
      </c>
      <c r="Q33" s="179"/>
      <c r="R33" s="24"/>
      <c r="S33" s="16">
        <f>'Guidance - How to use'!J43</f>
        <v>8</v>
      </c>
      <c r="T33" s="17">
        <f t="shared" si="17"/>
        <v>0</v>
      </c>
      <c r="U33" s="18">
        <v>11</v>
      </c>
      <c r="V33" s="30"/>
    </row>
    <row r="34" spans="1:22" ht="15.75" customHeight="1">
      <c r="A34" s="30"/>
      <c r="B34" s="159" t="str">
        <f>'Guidance - How to use'!C44</f>
        <v>Improved customer value</v>
      </c>
      <c r="C34" s="160"/>
      <c r="D34" s="19">
        <v>4</v>
      </c>
      <c r="E34" s="16">
        <f>'Guidance - How to use'!J44</f>
        <v>6</v>
      </c>
      <c r="F34" s="17">
        <f t="shared" si="15"/>
        <v>24</v>
      </c>
      <c r="G34" s="18">
        <v>12</v>
      </c>
      <c r="H34" s="30"/>
      <c r="I34" s="159" t="str">
        <f>'Guidance - How to use'!C44</f>
        <v>Improved customer value</v>
      </c>
      <c r="J34" s="160"/>
      <c r="K34" s="19"/>
      <c r="L34" s="16">
        <f>'Guidance - How to use'!J44</f>
        <v>6</v>
      </c>
      <c r="M34" s="17">
        <f t="shared" si="16"/>
        <v>0</v>
      </c>
      <c r="N34" s="18">
        <v>12</v>
      </c>
      <c r="O34" s="30"/>
      <c r="P34" s="159" t="str">
        <f>'Guidance - How to use'!C44</f>
        <v>Improved customer value</v>
      </c>
      <c r="Q34" s="179"/>
      <c r="R34" s="24"/>
      <c r="S34" s="16">
        <f>'Guidance - How to use'!J44</f>
        <v>6</v>
      </c>
      <c r="T34" s="17">
        <f t="shared" si="17"/>
        <v>0</v>
      </c>
      <c r="U34" s="18">
        <v>12</v>
      </c>
      <c r="V34" s="30"/>
    </row>
    <row r="35" spans="1:22" ht="15.75" customHeight="1">
      <c r="A35" s="30"/>
      <c r="B35" s="159" t="str">
        <f>'Guidance - How to use'!C45</f>
        <v>Buy In from Stakeholders</v>
      </c>
      <c r="C35" s="160"/>
      <c r="D35" s="19">
        <v>3</v>
      </c>
      <c r="E35" s="16">
        <f>'Guidance - How to use'!J45</f>
        <v>4</v>
      </c>
      <c r="F35" s="17">
        <f t="shared" si="15"/>
        <v>12</v>
      </c>
      <c r="G35" s="18">
        <v>13</v>
      </c>
      <c r="H35" s="30"/>
      <c r="I35" s="159" t="str">
        <f>'Guidance - How to use'!C45</f>
        <v>Buy In from Stakeholders</v>
      </c>
      <c r="J35" s="160"/>
      <c r="K35" s="19"/>
      <c r="L35" s="16">
        <f>'Guidance - How to use'!J45</f>
        <v>4</v>
      </c>
      <c r="M35" s="17">
        <f t="shared" si="16"/>
        <v>0</v>
      </c>
      <c r="N35" s="18">
        <v>13</v>
      </c>
      <c r="O35" s="30"/>
      <c r="P35" s="159" t="str">
        <f>'Guidance - How to use'!C45</f>
        <v>Buy In from Stakeholders</v>
      </c>
      <c r="Q35" s="179"/>
      <c r="R35" s="24"/>
      <c r="S35" s="16">
        <f>'Guidance - How to use'!J45</f>
        <v>4</v>
      </c>
      <c r="T35" s="17">
        <f t="shared" si="17"/>
        <v>0</v>
      </c>
      <c r="U35" s="18">
        <v>13</v>
      </c>
      <c r="V35" s="30"/>
    </row>
    <row r="36" spans="1:22" ht="15.75" customHeight="1" thickBot="1">
      <c r="A36" s="30"/>
      <c r="B36" s="159" t="str">
        <f>'Guidance - How to use'!C46</f>
        <v>Customer demands</v>
      </c>
      <c r="C36" s="160"/>
      <c r="D36" s="20">
        <v>5</v>
      </c>
      <c r="E36" s="16">
        <f>'Guidance - How to use'!J46</f>
        <v>7</v>
      </c>
      <c r="F36" s="21">
        <f t="shared" si="15"/>
        <v>35</v>
      </c>
      <c r="G36" s="22">
        <v>14</v>
      </c>
      <c r="H36" s="30"/>
      <c r="I36" s="159" t="str">
        <f>'Guidance - How to use'!C46</f>
        <v>Customer demands</v>
      </c>
      <c r="J36" s="160"/>
      <c r="K36" s="20"/>
      <c r="L36" s="16">
        <f>'Guidance - How to use'!J46</f>
        <v>7</v>
      </c>
      <c r="M36" s="21">
        <f t="shared" si="16"/>
        <v>0</v>
      </c>
      <c r="N36" s="22">
        <v>14</v>
      </c>
      <c r="O36" s="30"/>
      <c r="P36" s="159" t="str">
        <f>'Guidance - How to use'!C46</f>
        <v>Customer demands</v>
      </c>
      <c r="Q36" s="179"/>
      <c r="R36" s="26"/>
      <c r="S36" s="16">
        <f>'Guidance - How to use'!J46</f>
        <v>7</v>
      </c>
      <c r="T36" s="21">
        <f t="shared" si="17"/>
        <v>0</v>
      </c>
      <c r="U36" s="22">
        <v>14</v>
      </c>
      <c r="V36" s="30"/>
    </row>
    <row r="37" spans="1:22" s="5" customFormat="1" ht="15.75" thickBot="1">
      <c r="A37" s="33"/>
      <c r="B37" s="164" t="s">
        <v>40</v>
      </c>
      <c r="C37" s="165"/>
      <c r="D37" s="161" t="str">
        <f>Overview!$D$35</f>
        <v>MUST DO</v>
      </c>
      <c r="E37" s="162"/>
      <c r="F37" s="162"/>
      <c r="G37" s="163"/>
      <c r="H37" s="33"/>
      <c r="I37" s="164" t="s">
        <v>40</v>
      </c>
      <c r="J37" s="165"/>
      <c r="K37" s="161" t="str">
        <f>Overview!$H$35</f>
        <v>WON'T DO</v>
      </c>
      <c r="L37" s="162"/>
      <c r="M37" s="162"/>
      <c r="N37" s="163"/>
      <c r="O37" s="33"/>
      <c r="P37" s="164" t="s">
        <v>40</v>
      </c>
      <c r="Q37" s="165"/>
      <c r="R37" s="161" t="str">
        <f>Overview!$L$35</f>
        <v>WON'T DO</v>
      </c>
      <c r="S37" s="162"/>
      <c r="T37" s="162"/>
      <c r="U37" s="163"/>
      <c r="V37" s="33"/>
    </row>
    <row r="38" spans="1:22" ht="5.25" customHeight="1" thickBot="1">
      <c r="A38" s="30"/>
      <c r="B38" s="30"/>
      <c r="C38" s="30"/>
      <c r="D38" s="39"/>
      <c r="E38" s="39"/>
      <c r="F38" s="39"/>
      <c r="G38" s="39"/>
      <c r="H38" s="30"/>
      <c r="I38" s="30"/>
      <c r="J38" s="30"/>
      <c r="K38" s="39"/>
      <c r="L38" s="39"/>
      <c r="M38" s="39"/>
      <c r="N38" s="39"/>
      <c r="O38" s="30"/>
      <c r="P38" s="30"/>
      <c r="Q38" s="30"/>
      <c r="R38" s="39"/>
      <c r="S38" s="39"/>
      <c r="T38" s="39"/>
      <c r="U38" s="39"/>
      <c r="V38" s="30"/>
    </row>
    <row r="39" spans="1:22" s="5" customFormat="1" ht="30" customHeight="1">
      <c r="A39" s="33"/>
      <c r="B39" s="166" t="s">
        <v>41</v>
      </c>
      <c r="C39" s="167"/>
      <c r="D39" s="11" t="s">
        <v>19</v>
      </c>
      <c r="E39" s="12" t="s">
        <v>20</v>
      </c>
      <c r="F39" s="13" t="s">
        <v>0</v>
      </c>
      <c r="G39" s="23" t="s">
        <v>1</v>
      </c>
      <c r="H39" s="33"/>
      <c r="I39" s="166" t="s">
        <v>42</v>
      </c>
      <c r="J39" s="172"/>
      <c r="K39" s="11" t="s">
        <v>19</v>
      </c>
      <c r="L39" s="12" t="s">
        <v>20</v>
      </c>
      <c r="M39" s="13" t="s">
        <v>0</v>
      </c>
      <c r="N39" s="23" t="s">
        <v>1</v>
      </c>
      <c r="O39" s="33"/>
      <c r="P39" s="166" t="s">
        <v>43</v>
      </c>
      <c r="Q39" s="172"/>
      <c r="R39" s="11" t="s">
        <v>19</v>
      </c>
      <c r="S39" s="12" t="s">
        <v>20</v>
      </c>
      <c r="T39" s="13" t="s">
        <v>0</v>
      </c>
      <c r="U39" s="23" t="s">
        <v>1</v>
      </c>
      <c r="V39" s="33"/>
    </row>
    <row r="40" spans="1:22" ht="15.75" customHeight="1">
      <c r="A40" s="30"/>
      <c r="B40" s="159" t="str">
        <f>'Guidance - How to use'!C33</f>
        <v>Impacts large number of Stakeholders</v>
      </c>
      <c r="C40" s="160"/>
      <c r="D40" s="15">
        <v>1</v>
      </c>
      <c r="E40" s="16">
        <f>'Guidance - How to use'!J33</f>
        <v>8</v>
      </c>
      <c r="F40" s="17">
        <f t="shared" ref="F40:F53" si="18">+E40*D40</f>
        <v>8</v>
      </c>
      <c r="G40" s="25">
        <v>1</v>
      </c>
      <c r="H40" s="30"/>
      <c r="I40" s="173" t="str">
        <f>'Guidance - How to use'!C33</f>
        <v>Impacts large number of Stakeholders</v>
      </c>
      <c r="J40" s="174"/>
      <c r="K40" s="15"/>
      <c r="L40" s="16">
        <f>'Guidance - How to use'!J33</f>
        <v>8</v>
      </c>
      <c r="M40" s="17">
        <f t="shared" ref="M40:M53" si="19">+L40*K40</f>
        <v>0</v>
      </c>
      <c r="N40" s="25">
        <v>1</v>
      </c>
      <c r="O40" s="30"/>
      <c r="P40" s="173" t="str">
        <f>'Guidance - How to use'!C33</f>
        <v>Impacts large number of Stakeholders</v>
      </c>
      <c r="Q40" s="174"/>
      <c r="R40" s="15"/>
      <c r="S40" s="16">
        <f>'Guidance - How to use'!J33</f>
        <v>8</v>
      </c>
      <c r="T40" s="17">
        <f t="shared" ref="T40:T53" si="20">+S40*R40</f>
        <v>0</v>
      </c>
      <c r="U40" s="25">
        <v>1</v>
      </c>
      <c r="V40" s="30"/>
    </row>
    <row r="41" spans="1:22" ht="15.75" customHeight="1">
      <c r="A41" s="30"/>
      <c r="B41" s="159" t="str">
        <f>'Guidance - How to use'!C34</f>
        <v>Mandated / Legal compliance</v>
      </c>
      <c r="C41" s="160"/>
      <c r="D41" s="24">
        <v>1</v>
      </c>
      <c r="E41" s="16">
        <f>'Guidance - How to use'!J34</f>
        <v>10</v>
      </c>
      <c r="F41" s="17">
        <f t="shared" si="18"/>
        <v>10</v>
      </c>
      <c r="G41" s="25">
        <v>2</v>
      </c>
      <c r="H41" s="30"/>
      <c r="I41" s="159" t="str">
        <f>'Guidance - How to use'!C34</f>
        <v>Mandated / Legal compliance</v>
      </c>
      <c r="J41" s="160"/>
      <c r="K41" s="19"/>
      <c r="L41" s="16">
        <f>'Guidance - How to use'!J34</f>
        <v>10</v>
      </c>
      <c r="M41" s="17">
        <f t="shared" si="19"/>
        <v>0</v>
      </c>
      <c r="N41" s="25">
        <v>2</v>
      </c>
      <c r="O41" s="30"/>
      <c r="P41" s="159" t="str">
        <f>'Guidance - How to use'!C34</f>
        <v>Mandated / Legal compliance</v>
      </c>
      <c r="Q41" s="160"/>
      <c r="R41" s="19"/>
      <c r="S41" s="16">
        <f>'Guidance - How to use'!J34</f>
        <v>10</v>
      </c>
      <c r="T41" s="17">
        <f t="shared" si="20"/>
        <v>0</v>
      </c>
      <c r="U41" s="25">
        <v>2</v>
      </c>
      <c r="V41" s="30"/>
    </row>
    <row r="42" spans="1:22" ht="15.75" customHeight="1">
      <c r="A42" s="30"/>
      <c r="B42" s="159" t="str">
        <f>'Guidance - How to use'!C35</f>
        <v>Risks of not doing Initiative</v>
      </c>
      <c r="C42" s="160"/>
      <c r="D42" s="19">
        <v>1</v>
      </c>
      <c r="E42" s="16">
        <f>'Guidance - How to use'!J35</f>
        <v>8</v>
      </c>
      <c r="F42" s="17">
        <f t="shared" si="18"/>
        <v>8</v>
      </c>
      <c r="G42" s="25">
        <v>3</v>
      </c>
      <c r="H42" s="30"/>
      <c r="I42" s="159" t="str">
        <f>'Guidance - How to use'!C35</f>
        <v>Risks of not doing Initiative</v>
      </c>
      <c r="J42" s="160"/>
      <c r="K42" s="19"/>
      <c r="L42" s="16">
        <f>'Guidance - How to use'!J35</f>
        <v>8</v>
      </c>
      <c r="M42" s="17">
        <f t="shared" si="19"/>
        <v>0</v>
      </c>
      <c r="N42" s="25">
        <v>3</v>
      </c>
      <c r="O42" s="30"/>
      <c r="P42" s="159" t="str">
        <f>'Guidance - How to use'!C35</f>
        <v>Risks of not doing Initiative</v>
      </c>
      <c r="Q42" s="160"/>
      <c r="R42" s="19"/>
      <c r="S42" s="16">
        <f>'Guidance - How to use'!J35</f>
        <v>8</v>
      </c>
      <c r="T42" s="17">
        <f t="shared" si="20"/>
        <v>0</v>
      </c>
      <c r="U42" s="25">
        <v>3</v>
      </c>
      <c r="V42" s="30"/>
    </row>
    <row r="43" spans="1:22" ht="15.75" customHeight="1">
      <c r="A43" s="30"/>
      <c r="B43" s="159" t="str">
        <f>'Guidance - How to use'!C36</f>
        <v>Cashable Savings</v>
      </c>
      <c r="C43" s="160"/>
      <c r="D43" s="19">
        <v>1</v>
      </c>
      <c r="E43" s="16">
        <f>'Guidance - How to use'!J36</f>
        <v>8</v>
      </c>
      <c r="F43" s="17">
        <f t="shared" si="18"/>
        <v>8</v>
      </c>
      <c r="G43" s="25">
        <v>4</v>
      </c>
      <c r="H43" s="30"/>
      <c r="I43" s="159" t="str">
        <f>'Guidance - How to use'!C36</f>
        <v>Cashable Savings</v>
      </c>
      <c r="J43" s="160"/>
      <c r="K43" s="19"/>
      <c r="L43" s="16">
        <f>'Guidance - How to use'!J36</f>
        <v>8</v>
      </c>
      <c r="M43" s="17">
        <f t="shared" si="19"/>
        <v>0</v>
      </c>
      <c r="N43" s="25">
        <v>4</v>
      </c>
      <c r="O43" s="30"/>
      <c r="P43" s="159" t="str">
        <f>'Guidance - How to use'!C36</f>
        <v>Cashable Savings</v>
      </c>
      <c r="Q43" s="160"/>
      <c r="R43" s="19"/>
      <c r="S43" s="16">
        <f>'Guidance - How to use'!J36</f>
        <v>8</v>
      </c>
      <c r="T43" s="17">
        <f t="shared" si="20"/>
        <v>0</v>
      </c>
      <c r="U43" s="25">
        <v>4</v>
      </c>
      <c r="V43" s="30"/>
    </row>
    <row r="44" spans="1:22" ht="15.75" customHeight="1">
      <c r="A44" s="30"/>
      <c r="B44" s="159" t="str">
        <f>'Guidance - How to use'!C37</f>
        <v>Non-Cashable Savings</v>
      </c>
      <c r="C44" s="160"/>
      <c r="D44" s="19">
        <v>1</v>
      </c>
      <c r="E44" s="16">
        <f>'Guidance - How to use'!J37</f>
        <v>5</v>
      </c>
      <c r="F44" s="17">
        <f t="shared" si="18"/>
        <v>5</v>
      </c>
      <c r="G44" s="25">
        <v>5</v>
      </c>
      <c r="H44" s="30"/>
      <c r="I44" s="159" t="str">
        <f>'Guidance - How to use'!C37</f>
        <v>Non-Cashable Savings</v>
      </c>
      <c r="J44" s="160"/>
      <c r="K44" s="19"/>
      <c r="L44" s="16">
        <f>'Guidance - How to use'!J37</f>
        <v>5</v>
      </c>
      <c r="M44" s="17">
        <f t="shared" si="19"/>
        <v>0</v>
      </c>
      <c r="N44" s="25">
        <v>5</v>
      </c>
      <c r="O44" s="30"/>
      <c r="P44" s="159" t="str">
        <f>'Guidance - How to use'!C37</f>
        <v>Non-Cashable Savings</v>
      </c>
      <c r="Q44" s="160"/>
      <c r="R44" s="19"/>
      <c r="S44" s="16">
        <f>'Guidance - How to use'!J37</f>
        <v>5</v>
      </c>
      <c r="T44" s="17">
        <f t="shared" si="20"/>
        <v>0</v>
      </c>
      <c r="U44" s="25">
        <v>5</v>
      </c>
      <c r="V44" s="30"/>
    </row>
    <row r="45" spans="1:22" ht="15.75" customHeight="1">
      <c r="A45" s="30"/>
      <c r="B45" s="159" t="str">
        <f>'Guidance - How to use'!C38</f>
        <v>Service Improvements</v>
      </c>
      <c r="C45" s="160"/>
      <c r="D45" s="19">
        <v>1</v>
      </c>
      <c r="E45" s="16">
        <f>'Guidance - How to use'!J38</f>
        <v>10</v>
      </c>
      <c r="F45" s="17">
        <f t="shared" si="18"/>
        <v>10</v>
      </c>
      <c r="G45" s="25">
        <v>6</v>
      </c>
      <c r="H45" s="30"/>
      <c r="I45" s="159" t="str">
        <f>'Guidance - How to use'!C38</f>
        <v>Service Improvements</v>
      </c>
      <c r="J45" s="160"/>
      <c r="K45" s="19"/>
      <c r="L45" s="16">
        <f>'Guidance - How to use'!J38</f>
        <v>10</v>
      </c>
      <c r="M45" s="17">
        <f t="shared" si="19"/>
        <v>0</v>
      </c>
      <c r="N45" s="25">
        <v>6</v>
      </c>
      <c r="O45" s="30"/>
      <c r="P45" s="159" t="str">
        <f>'Guidance - How to use'!C38</f>
        <v>Service Improvements</v>
      </c>
      <c r="Q45" s="160"/>
      <c r="R45" s="19"/>
      <c r="S45" s="16">
        <f>'Guidance - How to use'!J38</f>
        <v>10</v>
      </c>
      <c r="T45" s="17">
        <f t="shared" si="20"/>
        <v>0</v>
      </c>
      <c r="U45" s="25">
        <v>6</v>
      </c>
      <c r="V45" s="30"/>
    </row>
    <row r="46" spans="1:22" ht="15.75" customHeight="1">
      <c r="A46" s="30"/>
      <c r="B46" s="159" t="str">
        <f>'Guidance - How to use'!C39</f>
        <v>Improves image; avoids bad publicity</v>
      </c>
      <c r="C46" s="160"/>
      <c r="D46" s="19">
        <v>1</v>
      </c>
      <c r="E46" s="16">
        <f>'Guidance - How to use'!J39</f>
        <v>8</v>
      </c>
      <c r="F46" s="17">
        <f t="shared" si="18"/>
        <v>8</v>
      </c>
      <c r="G46" s="25">
        <v>7</v>
      </c>
      <c r="H46" s="30"/>
      <c r="I46" s="159" t="str">
        <f>'Guidance - How to use'!C39</f>
        <v>Improves image; avoids bad publicity</v>
      </c>
      <c r="J46" s="160"/>
      <c r="K46" s="19"/>
      <c r="L46" s="16">
        <f>'Guidance - How to use'!J39</f>
        <v>8</v>
      </c>
      <c r="M46" s="17">
        <f t="shared" si="19"/>
        <v>0</v>
      </c>
      <c r="N46" s="25">
        <v>7</v>
      </c>
      <c r="O46" s="30"/>
      <c r="P46" s="159" t="str">
        <f>'Guidance - How to use'!C39</f>
        <v>Improves image; avoids bad publicity</v>
      </c>
      <c r="Q46" s="160"/>
      <c r="R46" s="19"/>
      <c r="S46" s="16">
        <f>'Guidance - How to use'!J39</f>
        <v>8</v>
      </c>
      <c r="T46" s="17">
        <f t="shared" si="20"/>
        <v>0</v>
      </c>
      <c r="U46" s="25">
        <v>7</v>
      </c>
      <c r="V46" s="30"/>
    </row>
    <row r="47" spans="1:22" ht="15.75" customHeight="1">
      <c r="A47" s="30"/>
      <c r="B47" s="159" t="str">
        <f>'Guidance - How to use'!C40</f>
        <v>Scale and scope of Initiative impacts on service delivery</v>
      </c>
      <c r="C47" s="160"/>
      <c r="D47" s="19">
        <v>1</v>
      </c>
      <c r="E47" s="16">
        <f>'Guidance - How to use'!J40</f>
        <v>8</v>
      </c>
      <c r="F47" s="17">
        <f t="shared" si="18"/>
        <v>8</v>
      </c>
      <c r="G47" s="25">
        <v>8</v>
      </c>
      <c r="H47" s="30"/>
      <c r="I47" s="159" t="str">
        <f>'Guidance - How to use'!C40</f>
        <v>Scale and scope of Initiative impacts on service delivery</v>
      </c>
      <c r="J47" s="160"/>
      <c r="K47" s="19"/>
      <c r="L47" s="16">
        <f>'Guidance - How to use'!J40</f>
        <v>8</v>
      </c>
      <c r="M47" s="17">
        <f t="shared" si="19"/>
        <v>0</v>
      </c>
      <c r="N47" s="25">
        <v>8</v>
      </c>
      <c r="O47" s="30"/>
      <c r="P47" s="159" t="str">
        <f>'Guidance - How to use'!C40</f>
        <v>Scale and scope of Initiative impacts on service delivery</v>
      </c>
      <c r="Q47" s="160"/>
      <c r="R47" s="19"/>
      <c r="S47" s="16">
        <f>'Guidance - How to use'!J40</f>
        <v>8</v>
      </c>
      <c r="T47" s="17">
        <f t="shared" si="20"/>
        <v>0</v>
      </c>
      <c r="U47" s="25">
        <v>8</v>
      </c>
      <c r="V47" s="30"/>
    </row>
    <row r="48" spans="1:22" ht="15.75" customHeight="1">
      <c r="A48" s="30"/>
      <c r="B48" s="159" t="str">
        <f>'Guidance - How to use'!C41</f>
        <v>Improves security; minimises security risks</v>
      </c>
      <c r="C48" s="160"/>
      <c r="D48" s="19">
        <v>1</v>
      </c>
      <c r="E48" s="16">
        <f>'Guidance - How to use'!J41</f>
        <v>4</v>
      </c>
      <c r="F48" s="17">
        <f t="shared" si="18"/>
        <v>4</v>
      </c>
      <c r="G48" s="25">
        <v>9</v>
      </c>
      <c r="H48" s="30"/>
      <c r="I48" s="159" t="str">
        <f>'Guidance - How to use'!C41</f>
        <v>Improves security; minimises security risks</v>
      </c>
      <c r="J48" s="160"/>
      <c r="K48" s="19"/>
      <c r="L48" s="16">
        <f>'Guidance - How to use'!J41</f>
        <v>4</v>
      </c>
      <c r="M48" s="17">
        <f t="shared" si="19"/>
        <v>0</v>
      </c>
      <c r="N48" s="25">
        <v>9</v>
      </c>
      <c r="O48" s="30"/>
      <c r="P48" s="159" t="str">
        <f>'Guidance - How to use'!C41</f>
        <v>Improves security; minimises security risks</v>
      </c>
      <c r="Q48" s="160"/>
      <c r="R48" s="19"/>
      <c r="S48" s="16">
        <f>'Guidance - How to use'!J41</f>
        <v>4</v>
      </c>
      <c r="T48" s="17">
        <f t="shared" si="20"/>
        <v>0</v>
      </c>
      <c r="U48" s="25">
        <v>9</v>
      </c>
      <c r="V48" s="30"/>
    </row>
    <row r="49" spans="1:22" ht="15.75" customHeight="1">
      <c r="A49" s="30"/>
      <c r="B49" s="159" t="str">
        <f>'Guidance - How to use'!C42</f>
        <v>Impact on dependent Initiatives</v>
      </c>
      <c r="C49" s="160"/>
      <c r="D49" s="19">
        <v>1</v>
      </c>
      <c r="E49" s="16">
        <f>'Guidance - How to use'!J42</f>
        <v>6</v>
      </c>
      <c r="F49" s="17">
        <f t="shared" si="18"/>
        <v>6</v>
      </c>
      <c r="G49" s="25">
        <v>10</v>
      </c>
      <c r="H49" s="30"/>
      <c r="I49" s="159" t="str">
        <f>'Guidance - How to use'!C42</f>
        <v>Impact on dependent Initiatives</v>
      </c>
      <c r="J49" s="160"/>
      <c r="K49" s="19"/>
      <c r="L49" s="16">
        <f>'Guidance - How to use'!J42</f>
        <v>6</v>
      </c>
      <c r="M49" s="17">
        <f t="shared" si="19"/>
        <v>0</v>
      </c>
      <c r="N49" s="25">
        <v>10</v>
      </c>
      <c r="O49" s="30"/>
      <c r="P49" s="159" t="str">
        <f>'Guidance - How to use'!C42</f>
        <v>Impact on dependent Initiatives</v>
      </c>
      <c r="Q49" s="160"/>
      <c r="R49" s="19"/>
      <c r="S49" s="16">
        <f>'Guidance - How to use'!J42</f>
        <v>6</v>
      </c>
      <c r="T49" s="17">
        <f t="shared" si="20"/>
        <v>0</v>
      </c>
      <c r="U49" s="25">
        <v>10</v>
      </c>
      <c r="V49" s="30"/>
    </row>
    <row r="50" spans="1:22" ht="15.75" customHeight="1">
      <c r="A50" s="30"/>
      <c r="B50" s="159" t="str">
        <f>'Guidance - How to use'!C43</f>
        <v>Fulfils a Strategic Goal</v>
      </c>
      <c r="C50" s="160"/>
      <c r="D50" s="19">
        <v>1</v>
      </c>
      <c r="E50" s="16">
        <f>'Guidance - How to use'!J43</f>
        <v>8</v>
      </c>
      <c r="F50" s="17">
        <f t="shared" si="18"/>
        <v>8</v>
      </c>
      <c r="G50" s="25">
        <v>11</v>
      </c>
      <c r="H50" s="30"/>
      <c r="I50" s="159" t="str">
        <f>'Guidance - How to use'!C43</f>
        <v>Fulfils a Strategic Goal</v>
      </c>
      <c r="J50" s="160"/>
      <c r="K50" s="19"/>
      <c r="L50" s="16">
        <f>'Guidance - How to use'!J43</f>
        <v>8</v>
      </c>
      <c r="M50" s="17">
        <f t="shared" si="19"/>
        <v>0</v>
      </c>
      <c r="N50" s="25">
        <v>11</v>
      </c>
      <c r="O50" s="30"/>
      <c r="P50" s="159" t="str">
        <f>'Guidance - How to use'!C43</f>
        <v>Fulfils a Strategic Goal</v>
      </c>
      <c r="Q50" s="160"/>
      <c r="R50" s="19"/>
      <c r="S50" s="16">
        <f>'Guidance - How to use'!J43</f>
        <v>8</v>
      </c>
      <c r="T50" s="17">
        <f t="shared" si="20"/>
        <v>0</v>
      </c>
      <c r="U50" s="25">
        <v>11</v>
      </c>
      <c r="V50" s="30"/>
    </row>
    <row r="51" spans="1:22" ht="15.75" customHeight="1">
      <c r="A51" s="30"/>
      <c r="B51" s="159" t="str">
        <f>'Guidance - How to use'!C44</f>
        <v>Improved customer value</v>
      </c>
      <c r="C51" s="160"/>
      <c r="D51" s="19">
        <v>1</v>
      </c>
      <c r="E51" s="16">
        <f>'Guidance - How to use'!J44</f>
        <v>6</v>
      </c>
      <c r="F51" s="17">
        <f t="shared" si="18"/>
        <v>6</v>
      </c>
      <c r="G51" s="25">
        <v>12</v>
      </c>
      <c r="H51" s="30"/>
      <c r="I51" s="159" t="str">
        <f>'Guidance - How to use'!C44</f>
        <v>Improved customer value</v>
      </c>
      <c r="J51" s="160"/>
      <c r="K51" s="19"/>
      <c r="L51" s="16">
        <f>'Guidance - How to use'!J44</f>
        <v>6</v>
      </c>
      <c r="M51" s="17">
        <f t="shared" si="19"/>
        <v>0</v>
      </c>
      <c r="N51" s="25">
        <v>12</v>
      </c>
      <c r="O51" s="30"/>
      <c r="P51" s="159" t="str">
        <f>'Guidance - How to use'!C44</f>
        <v>Improved customer value</v>
      </c>
      <c r="Q51" s="160"/>
      <c r="R51" s="19"/>
      <c r="S51" s="16">
        <f>'Guidance - How to use'!J44</f>
        <v>6</v>
      </c>
      <c r="T51" s="17">
        <f t="shared" si="20"/>
        <v>0</v>
      </c>
      <c r="U51" s="25">
        <v>12</v>
      </c>
      <c r="V51" s="30"/>
    </row>
    <row r="52" spans="1:22" ht="15.75" customHeight="1">
      <c r="A52" s="30"/>
      <c r="B52" s="159" t="str">
        <f>'Guidance - How to use'!C45</f>
        <v>Buy In from Stakeholders</v>
      </c>
      <c r="C52" s="160"/>
      <c r="D52" s="19">
        <v>1</v>
      </c>
      <c r="E52" s="16">
        <f>'Guidance - How to use'!J45</f>
        <v>4</v>
      </c>
      <c r="F52" s="17">
        <f t="shared" si="18"/>
        <v>4</v>
      </c>
      <c r="G52" s="25">
        <v>13</v>
      </c>
      <c r="H52" s="30"/>
      <c r="I52" s="159" t="str">
        <f>'Guidance - How to use'!C45</f>
        <v>Buy In from Stakeholders</v>
      </c>
      <c r="J52" s="160"/>
      <c r="K52" s="19"/>
      <c r="L52" s="16">
        <f>'Guidance - How to use'!J45</f>
        <v>4</v>
      </c>
      <c r="M52" s="17">
        <f t="shared" si="19"/>
        <v>0</v>
      </c>
      <c r="N52" s="25">
        <v>13</v>
      </c>
      <c r="O52" s="30"/>
      <c r="P52" s="159" t="str">
        <f>'Guidance - How to use'!C45</f>
        <v>Buy In from Stakeholders</v>
      </c>
      <c r="Q52" s="160"/>
      <c r="R52" s="19"/>
      <c r="S52" s="16">
        <f>'Guidance - How to use'!J45</f>
        <v>4</v>
      </c>
      <c r="T52" s="17">
        <f t="shared" si="20"/>
        <v>0</v>
      </c>
      <c r="U52" s="25">
        <v>13</v>
      </c>
      <c r="V52" s="30"/>
    </row>
    <row r="53" spans="1:22" ht="15.75" customHeight="1" thickBot="1">
      <c r="A53" s="30"/>
      <c r="B53" s="168" t="str">
        <f>'Guidance - How to use'!C46</f>
        <v>Customer demands</v>
      </c>
      <c r="C53" s="169"/>
      <c r="D53" s="20">
        <v>1</v>
      </c>
      <c r="E53" s="16">
        <f>'Guidance - How to use'!J46</f>
        <v>7</v>
      </c>
      <c r="F53" s="21">
        <f t="shared" si="18"/>
        <v>7</v>
      </c>
      <c r="G53" s="27">
        <v>14</v>
      </c>
      <c r="H53" s="30"/>
      <c r="I53" s="168" t="str">
        <f>'Guidance - How to use'!C46</f>
        <v>Customer demands</v>
      </c>
      <c r="J53" s="169"/>
      <c r="K53" s="20"/>
      <c r="L53" s="16">
        <f>'Guidance - How to use'!J46</f>
        <v>7</v>
      </c>
      <c r="M53" s="21">
        <f t="shared" si="19"/>
        <v>0</v>
      </c>
      <c r="N53" s="27">
        <v>14</v>
      </c>
      <c r="O53" s="30"/>
      <c r="P53" s="168" t="str">
        <f>'Guidance - How to use'!C46</f>
        <v>Customer demands</v>
      </c>
      <c r="Q53" s="169"/>
      <c r="R53" s="20"/>
      <c r="S53" s="16">
        <f>'Guidance - How to use'!J46</f>
        <v>7</v>
      </c>
      <c r="T53" s="21">
        <f t="shared" si="20"/>
        <v>0</v>
      </c>
      <c r="U53" s="27">
        <v>14</v>
      </c>
      <c r="V53" s="30"/>
    </row>
    <row r="54" spans="1:22" s="46" customFormat="1" ht="15.75" customHeight="1" thickBot="1">
      <c r="A54" s="34"/>
      <c r="B54" s="164" t="s">
        <v>40</v>
      </c>
      <c r="C54" s="165"/>
      <c r="D54" s="161" t="str">
        <f>Overview!$E$35</f>
        <v>WON'T DO</v>
      </c>
      <c r="E54" s="162"/>
      <c r="F54" s="162"/>
      <c r="G54" s="163"/>
      <c r="H54" s="34"/>
      <c r="I54" s="164" t="s">
        <v>40</v>
      </c>
      <c r="J54" s="165"/>
      <c r="K54" s="161" t="str">
        <f>Overview!$I$35</f>
        <v>WON'T DO</v>
      </c>
      <c r="L54" s="162"/>
      <c r="M54" s="162"/>
      <c r="N54" s="163"/>
      <c r="O54" s="34"/>
      <c r="P54" s="164" t="s">
        <v>40</v>
      </c>
      <c r="Q54" s="165"/>
      <c r="R54" s="161" t="str">
        <f>Overview!$M$35</f>
        <v>WON'T DO</v>
      </c>
      <c r="S54" s="162"/>
      <c r="T54" s="162"/>
      <c r="U54" s="163"/>
      <c r="V54" s="34"/>
    </row>
    <row r="55" spans="1:22" ht="5.25" customHeight="1">
      <c r="A55" s="30"/>
      <c r="B55" s="32"/>
      <c r="C55" s="32"/>
      <c r="D55" s="38"/>
      <c r="E55" s="38"/>
      <c r="F55" s="38"/>
      <c r="G55" s="38"/>
      <c r="H55" s="30"/>
      <c r="I55" s="30"/>
      <c r="J55" s="30"/>
      <c r="K55" s="38"/>
      <c r="L55" s="39"/>
      <c r="M55" s="39"/>
      <c r="N55" s="39"/>
      <c r="O55" s="30"/>
      <c r="P55" s="30"/>
      <c r="Q55" s="30"/>
      <c r="R55" s="38"/>
      <c r="S55" s="39"/>
      <c r="T55" s="39"/>
      <c r="U55" s="39"/>
      <c r="V55" s="30"/>
    </row>
    <row r="56" spans="1:22" ht="5.25" customHeight="1" thickBot="1">
      <c r="A56" s="30"/>
      <c r="B56" s="32"/>
      <c r="C56" s="32"/>
      <c r="D56" s="38"/>
      <c r="E56" s="38"/>
      <c r="F56" s="38"/>
      <c r="G56" s="38"/>
      <c r="H56" s="30"/>
      <c r="I56" s="30"/>
      <c r="J56" s="30"/>
      <c r="K56" s="38"/>
      <c r="L56" s="39"/>
      <c r="M56" s="39"/>
      <c r="N56" s="39"/>
      <c r="O56" s="30"/>
      <c r="P56" s="30"/>
      <c r="Q56" s="30"/>
      <c r="R56" s="38"/>
      <c r="S56" s="39"/>
      <c r="T56" s="39"/>
      <c r="U56" s="39"/>
      <c r="V56" s="30"/>
    </row>
    <row r="57" spans="1:22" s="5" customFormat="1" ht="30" customHeight="1">
      <c r="A57" s="33"/>
      <c r="B57" s="166" t="s">
        <v>44</v>
      </c>
      <c r="C57" s="167"/>
      <c r="D57" s="11" t="s">
        <v>19</v>
      </c>
      <c r="E57" s="12" t="s">
        <v>20</v>
      </c>
      <c r="F57" s="13" t="s">
        <v>0</v>
      </c>
      <c r="G57" s="14" t="s">
        <v>1</v>
      </c>
      <c r="H57" s="33"/>
      <c r="I57" s="180" t="s">
        <v>45</v>
      </c>
      <c r="J57" s="181"/>
      <c r="K57" s="11" t="s">
        <v>19</v>
      </c>
      <c r="L57" s="12" t="s">
        <v>20</v>
      </c>
      <c r="M57" s="13" t="s">
        <v>0</v>
      </c>
      <c r="N57" s="14" t="s">
        <v>1</v>
      </c>
      <c r="O57" s="33"/>
      <c r="P57" s="166" t="s">
        <v>46</v>
      </c>
      <c r="Q57" s="167"/>
      <c r="R57" s="11" t="s">
        <v>19</v>
      </c>
      <c r="S57" s="12" t="s">
        <v>20</v>
      </c>
      <c r="T57" s="13" t="s">
        <v>0</v>
      </c>
      <c r="U57" s="14" t="s">
        <v>1</v>
      </c>
      <c r="V57" s="33"/>
    </row>
    <row r="58" spans="1:22" ht="15.75" customHeight="1">
      <c r="A58" s="30"/>
      <c r="B58" s="159" t="str">
        <f>'Guidance - How to use'!C33</f>
        <v>Impacts large number of Stakeholders</v>
      </c>
      <c r="C58" s="160"/>
      <c r="D58" s="15"/>
      <c r="E58" s="16">
        <f>'Guidance - How to use'!J33</f>
        <v>8</v>
      </c>
      <c r="F58" s="17">
        <f t="shared" ref="F58:F71" si="21">+E58*D58</f>
        <v>0</v>
      </c>
      <c r="G58" s="18">
        <v>1</v>
      </c>
      <c r="H58" s="30"/>
      <c r="I58" s="173" t="str">
        <f>'Guidance - How to use'!C33</f>
        <v>Impacts large number of Stakeholders</v>
      </c>
      <c r="J58" s="174"/>
      <c r="K58" s="15"/>
      <c r="L58" s="16">
        <f>'Guidance - How to use'!J33</f>
        <v>8</v>
      </c>
      <c r="M58" s="17">
        <f t="shared" ref="M58:M71" si="22">+L58*K58</f>
        <v>0</v>
      </c>
      <c r="N58" s="18">
        <v>1</v>
      </c>
      <c r="O58" s="30"/>
      <c r="P58" s="159" t="str">
        <f>'Guidance - How to use'!C33</f>
        <v>Impacts large number of Stakeholders</v>
      </c>
      <c r="Q58" s="160"/>
      <c r="R58" s="15"/>
      <c r="S58" s="16">
        <f>'Guidance - How to use'!J33</f>
        <v>8</v>
      </c>
      <c r="T58" s="17">
        <f t="shared" ref="T58:T71" si="23">+S58*R58</f>
        <v>0</v>
      </c>
      <c r="U58" s="18">
        <v>1</v>
      </c>
      <c r="V58" s="30"/>
    </row>
    <row r="59" spans="1:22" ht="15.75" customHeight="1">
      <c r="A59" s="30"/>
      <c r="B59" s="159" t="str">
        <f>'Guidance - How to use'!C34</f>
        <v>Mandated / Legal compliance</v>
      </c>
      <c r="C59" s="160"/>
      <c r="D59" s="19"/>
      <c r="E59" s="16">
        <f>'Guidance - How to use'!J34</f>
        <v>10</v>
      </c>
      <c r="F59" s="17">
        <f t="shared" si="21"/>
        <v>0</v>
      </c>
      <c r="G59" s="18">
        <v>2</v>
      </c>
      <c r="H59" s="30"/>
      <c r="I59" s="159" t="str">
        <f>'Guidance - How to use'!C34</f>
        <v>Mandated / Legal compliance</v>
      </c>
      <c r="J59" s="160"/>
      <c r="K59" s="19"/>
      <c r="L59" s="16">
        <f>'Guidance - How to use'!J34</f>
        <v>10</v>
      </c>
      <c r="M59" s="17">
        <f t="shared" si="22"/>
        <v>0</v>
      </c>
      <c r="N59" s="18">
        <v>2</v>
      </c>
      <c r="O59" s="30"/>
      <c r="P59" s="159" t="str">
        <f>'Guidance - How to use'!C34</f>
        <v>Mandated / Legal compliance</v>
      </c>
      <c r="Q59" s="160"/>
      <c r="R59" s="19"/>
      <c r="S59" s="16">
        <f>'Guidance - How to use'!J34</f>
        <v>10</v>
      </c>
      <c r="T59" s="17">
        <f t="shared" si="23"/>
        <v>0</v>
      </c>
      <c r="U59" s="18">
        <v>2</v>
      </c>
      <c r="V59" s="30"/>
    </row>
    <row r="60" spans="1:22" ht="15.75" customHeight="1">
      <c r="A60" s="30"/>
      <c r="B60" s="159" t="str">
        <f>'Guidance - How to use'!C35</f>
        <v>Risks of not doing Initiative</v>
      </c>
      <c r="C60" s="160"/>
      <c r="D60" s="19"/>
      <c r="E60" s="16">
        <f>'Guidance - How to use'!J35</f>
        <v>8</v>
      </c>
      <c r="F60" s="17">
        <f t="shared" si="21"/>
        <v>0</v>
      </c>
      <c r="G60" s="18">
        <v>3</v>
      </c>
      <c r="H60" s="30"/>
      <c r="I60" s="159" t="str">
        <f>'Guidance - How to use'!C35</f>
        <v>Risks of not doing Initiative</v>
      </c>
      <c r="J60" s="160"/>
      <c r="K60" s="19"/>
      <c r="L60" s="16">
        <f>'Guidance - How to use'!J35</f>
        <v>8</v>
      </c>
      <c r="M60" s="17">
        <f t="shared" si="22"/>
        <v>0</v>
      </c>
      <c r="N60" s="18">
        <v>3</v>
      </c>
      <c r="O60" s="30"/>
      <c r="P60" s="159" t="str">
        <f>'Guidance - How to use'!C35</f>
        <v>Risks of not doing Initiative</v>
      </c>
      <c r="Q60" s="160"/>
      <c r="R60" s="19"/>
      <c r="S60" s="16">
        <f>'Guidance - How to use'!J35</f>
        <v>8</v>
      </c>
      <c r="T60" s="17">
        <f t="shared" si="23"/>
        <v>0</v>
      </c>
      <c r="U60" s="18">
        <v>3</v>
      </c>
      <c r="V60" s="30"/>
    </row>
    <row r="61" spans="1:22" ht="15.75" customHeight="1">
      <c r="A61" s="30"/>
      <c r="B61" s="159" t="str">
        <f>'Guidance - How to use'!C36</f>
        <v>Cashable Savings</v>
      </c>
      <c r="C61" s="160"/>
      <c r="D61" s="19"/>
      <c r="E61" s="16">
        <f>'Guidance - How to use'!J36</f>
        <v>8</v>
      </c>
      <c r="F61" s="17">
        <f t="shared" si="21"/>
        <v>0</v>
      </c>
      <c r="G61" s="18">
        <v>4</v>
      </c>
      <c r="H61" s="30"/>
      <c r="I61" s="159" t="str">
        <f>'Guidance - How to use'!C36</f>
        <v>Cashable Savings</v>
      </c>
      <c r="J61" s="160"/>
      <c r="K61" s="19"/>
      <c r="L61" s="16">
        <f>'Guidance - How to use'!J36</f>
        <v>8</v>
      </c>
      <c r="M61" s="17">
        <f t="shared" si="22"/>
        <v>0</v>
      </c>
      <c r="N61" s="18">
        <v>4</v>
      </c>
      <c r="O61" s="30"/>
      <c r="P61" s="159" t="str">
        <f>'Guidance - How to use'!C36</f>
        <v>Cashable Savings</v>
      </c>
      <c r="Q61" s="160"/>
      <c r="R61" s="19"/>
      <c r="S61" s="16">
        <f>'Guidance - How to use'!J36</f>
        <v>8</v>
      </c>
      <c r="T61" s="17">
        <f t="shared" si="23"/>
        <v>0</v>
      </c>
      <c r="U61" s="18">
        <v>4</v>
      </c>
      <c r="V61" s="30"/>
    </row>
    <row r="62" spans="1:22" ht="15.75" customHeight="1">
      <c r="A62" s="30"/>
      <c r="B62" s="159" t="str">
        <f>'Guidance - How to use'!C37</f>
        <v>Non-Cashable Savings</v>
      </c>
      <c r="C62" s="160"/>
      <c r="D62" s="19"/>
      <c r="E62" s="16">
        <f>'Guidance - How to use'!J37</f>
        <v>5</v>
      </c>
      <c r="F62" s="17">
        <f t="shared" si="21"/>
        <v>0</v>
      </c>
      <c r="G62" s="18">
        <v>5</v>
      </c>
      <c r="H62" s="30"/>
      <c r="I62" s="159" t="str">
        <f>'Guidance - How to use'!C37</f>
        <v>Non-Cashable Savings</v>
      </c>
      <c r="J62" s="160"/>
      <c r="K62" s="19"/>
      <c r="L62" s="16">
        <f>'Guidance - How to use'!J37</f>
        <v>5</v>
      </c>
      <c r="M62" s="17">
        <f t="shared" si="22"/>
        <v>0</v>
      </c>
      <c r="N62" s="18">
        <v>5</v>
      </c>
      <c r="O62" s="30"/>
      <c r="P62" s="159" t="str">
        <f>'Guidance - How to use'!C37</f>
        <v>Non-Cashable Savings</v>
      </c>
      <c r="Q62" s="160"/>
      <c r="R62" s="19"/>
      <c r="S62" s="16">
        <f>'Guidance - How to use'!J37</f>
        <v>5</v>
      </c>
      <c r="T62" s="17">
        <f t="shared" si="23"/>
        <v>0</v>
      </c>
      <c r="U62" s="18">
        <v>5</v>
      </c>
      <c r="V62" s="30"/>
    </row>
    <row r="63" spans="1:22" ht="15.75" customHeight="1">
      <c r="A63" s="30"/>
      <c r="B63" s="159" t="str">
        <f>'Guidance - How to use'!C38</f>
        <v>Service Improvements</v>
      </c>
      <c r="C63" s="160"/>
      <c r="D63" s="19"/>
      <c r="E63" s="16">
        <f>'Guidance - How to use'!J38</f>
        <v>10</v>
      </c>
      <c r="F63" s="17">
        <f t="shared" si="21"/>
        <v>0</v>
      </c>
      <c r="G63" s="18">
        <v>6</v>
      </c>
      <c r="H63" s="30"/>
      <c r="I63" s="159" t="str">
        <f>'Guidance - How to use'!C38</f>
        <v>Service Improvements</v>
      </c>
      <c r="J63" s="160"/>
      <c r="K63" s="19"/>
      <c r="L63" s="16">
        <f>'Guidance - How to use'!J38</f>
        <v>10</v>
      </c>
      <c r="M63" s="17">
        <f t="shared" si="22"/>
        <v>0</v>
      </c>
      <c r="N63" s="18">
        <v>6</v>
      </c>
      <c r="O63" s="30"/>
      <c r="P63" s="159" t="str">
        <f>'Guidance - How to use'!C38</f>
        <v>Service Improvements</v>
      </c>
      <c r="Q63" s="160"/>
      <c r="R63" s="19"/>
      <c r="S63" s="16">
        <f>'Guidance - How to use'!J38</f>
        <v>10</v>
      </c>
      <c r="T63" s="17">
        <f t="shared" si="23"/>
        <v>0</v>
      </c>
      <c r="U63" s="18">
        <v>6</v>
      </c>
      <c r="V63" s="30"/>
    </row>
    <row r="64" spans="1:22" ht="15.75" customHeight="1">
      <c r="A64" s="30"/>
      <c r="B64" s="159" t="str">
        <f>'Guidance - How to use'!C39</f>
        <v>Improves image; avoids bad publicity</v>
      </c>
      <c r="C64" s="160"/>
      <c r="D64" s="19"/>
      <c r="E64" s="16">
        <f>'Guidance - How to use'!J39</f>
        <v>8</v>
      </c>
      <c r="F64" s="17">
        <f t="shared" si="21"/>
        <v>0</v>
      </c>
      <c r="G64" s="18">
        <v>7</v>
      </c>
      <c r="H64" s="30"/>
      <c r="I64" s="159" t="str">
        <f>'Guidance - How to use'!C39</f>
        <v>Improves image; avoids bad publicity</v>
      </c>
      <c r="J64" s="160"/>
      <c r="K64" s="19"/>
      <c r="L64" s="16">
        <f>'Guidance - How to use'!J39</f>
        <v>8</v>
      </c>
      <c r="M64" s="17">
        <f t="shared" si="22"/>
        <v>0</v>
      </c>
      <c r="N64" s="18">
        <v>7</v>
      </c>
      <c r="O64" s="30"/>
      <c r="P64" s="159" t="str">
        <f>'Guidance - How to use'!C39</f>
        <v>Improves image; avoids bad publicity</v>
      </c>
      <c r="Q64" s="160"/>
      <c r="R64" s="19"/>
      <c r="S64" s="16">
        <f>'Guidance - How to use'!J39</f>
        <v>8</v>
      </c>
      <c r="T64" s="17">
        <f t="shared" si="23"/>
        <v>0</v>
      </c>
      <c r="U64" s="18">
        <v>7</v>
      </c>
      <c r="V64" s="30"/>
    </row>
    <row r="65" spans="1:22" ht="15.75" customHeight="1">
      <c r="A65" s="30"/>
      <c r="B65" s="159" t="str">
        <f>'Guidance - How to use'!C40</f>
        <v>Scale and scope of Initiative impacts on service delivery</v>
      </c>
      <c r="C65" s="160"/>
      <c r="D65" s="19"/>
      <c r="E65" s="16">
        <f>'Guidance - How to use'!J40</f>
        <v>8</v>
      </c>
      <c r="F65" s="17">
        <f t="shared" si="21"/>
        <v>0</v>
      </c>
      <c r="G65" s="18">
        <v>8</v>
      </c>
      <c r="H65" s="30"/>
      <c r="I65" s="159" t="str">
        <f>'Guidance - How to use'!C40</f>
        <v>Scale and scope of Initiative impacts on service delivery</v>
      </c>
      <c r="J65" s="160"/>
      <c r="K65" s="19"/>
      <c r="L65" s="16">
        <f>'Guidance - How to use'!J40</f>
        <v>8</v>
      </c>
      <c r="M65" s="17">
        <f t="shared" si="22"/>
        <v>0</v>
      </c>
      <c r="N65" s="18">
        <v>8</v>
      </c>
      <c r="O65" s="30"/>
      <c r="P65" s="159" t="str">
        <f>'Guidance - How to use'!C40</f>
        <v>Scale and scope of Initiative impacts on service delivery</v>
      </c>
      <c r="Q65" s="160"/>
      <c r="R65" s="19"/>
      <c r="S65" s="16">
        <f>'Guidance - How to use'!J40</f>
        <v>8</v>
      </c>
      <c r="T65" s="17">
        <f t="shared" si="23"/>
        <v>0</v>
      </c>
      <c r="U65" s="18">
        <v>8</v>
      </c>
      <c r="V65" s="30"/>
    </row>
    <row r="66" spans="1:22" ht="15.75" customHeight="1">
      <c r="A66" s="30"/>
      <c r="B66" s="159" t="str">
        <f>'Guidance - How to use'!C41</f>
        <v>Improves security; minimises security risks</v>
      </c>
      <c r="C66" s="160"/>
      <c r="D66" s="19"/>
      <c r="E66" s="16">
        <f>'Guidance - How to use'!J41</f>
        <v>4</v>
      </c>
      <c r="F66" s="17">
        <f t="shared" si="21"/>
        <v>0</v>
      </c>
      <c r="G66" s="18">
        <v>9</v>
      </c>
      <c r="H66" s="30"/>
      <c r="I66" s="159" t="str">
        <f>'Guidance - How to use'!C41</f>
        <v>Improves security; minimises security risks</v>
      </c>
      <c r="J66" s="160"/>
      <c r="K66" s="19"/>
      <c r="L66" s="16">
        <f>'Guidance - How to use'!J41</f>
        <v>4</v>
      </c>
      <c r="M66" s="17">
        <f t="shared" si="22"/>
        <v>0</v>
      </c>
      <c r="N66" s="18">
        <v>9</v>
      </c>
      <c r="O66" s="30"/>
      <c r="P66" s="159" t="str">
        <f>'Guidance - How to use'!C41</f>
        <v>Improves security; minimises security risks</v>
      </c>
      <c r="Q66" s="160"/>
      <c r="R66" s="19"/>
      <c r="S66" s="16">
        <f>'Guidance - How to use'!J41</f>
        <v>4</v>
      </c>
      <c r="T66" s="17">
        <f t="shared" si="23"/>
        <v>0</v>
      </c>
      <c r="U66" s="18">
        <v>9</v>
      </c>
      <c r="V66" s="30"/>
    </row>
    <row r="67" spans="1:22" ht="15.75" customHeight="1">
      <c r="A67" s="30"/>
      <c r="B67" s="159" t="str">
        <f>'Guidance - How to use'!C42</f>
        <v>Impact on dependent Initiatives</v>
      </c>
      <c r="C67" s="160"/>
      <c r="D67" s="19"/>
      <c r="E67" s="16">
        <f>'Guidance - How to use'!J42</f>
        <v>6</v>
      </c>
      <c r="F67" s="17">
        <f t="shared" si="21"/>
        <v>0</v>
      </c>
      <c r="G67" s="18">
        <v>10</v>
      </c>
      <c r="H67" s="30"/>
      <c r="I67" s="159" t="str">
        <f>'Guidance - How to use'!C42</f>
        <v>Impact on dependent Initiatives</v>
      </c>
      <c r="J67" s="160"/>
      <c r="K67" s="19"/>
      <c r="L67" s="16">
        <f>'Guidance - How to use'!J42</f>
        <v>6</v>
      </c>
      <c r="M67" s="17">
        <f t="shared" si="22"/>
        <v>0</v>
      </c>
      <c r="N67" s="18">
        <v>10</v>
      </c>
      <c r="O67" s="30"/>
      <c r="P67" s="159" t="str">
        <f>'Guidance - How to use'!C42</f>
        <v>Impact on dependent Initiatives</v>
      </c>
      <c r="Q67" s="160"/>
      <c r="R67" s="19"/>
      <c r="S67" s="16">
        <f>'Guidance - How to use'!J42</f>
        <v>6</v>
      </c>
      <c r="T67" s="17">
        <f t="shared" si="23"/>
        <v>0</v>
      </c>
      <c r="U67" s="18">
        <v>10</v>
      </c>
      <c r="V67" s="30"/>
    </row>
    <row r="68" spans="1:22" ht="15.75" customHeight="1">
      <c r="A68" s="30"/>
      <c r="B68" s="159" t="str">
        <f>'Guidance - How to use'!C43</f>
        <v>Fulfils a Strategic Goal</v>
      </c>
      <c r="C68" s="160"/>
      <c r="D68" s="19"/>
      <c r="E68" s="16">
        <f>'Guidance - How to use'!J43</f>
        <v>8</v>
      </c>
      <c r="F68" s="17">
        <f t="shared" si="21"/>
        <v>0</v>
      </c>
      <c r="G68" s="18">
        <v>11</v>
      </c>
      <c r="H68" s="30"/>
      <c r="I68" s="159" t="str">
        <f>'Guidance - How to use'!C43</f>
        <v>Fulfils a Strategic Goal</v>
      </c>
      <c r="J68" s="160"/>
      <c r="K68" s="19"/>
      <c r="L68" s="16">
        <f>'Guidance - How to use'!J43</f>
        <v>8</v>
      </c>
      <c r="M68" s="17">
        <f t="shared" si="22"/>
        <v>0</v>
      </c>
      <c r="N68" s="18">
        <v>11</v>
      </c>
      <c r="O68" s="30"/>
      <c r="P68" s="159" t="str">
        <f>'Guidance - How to use'!C43</f>
        <v>Fulfils a Strategic Goal</v>
      </c>
      <c r="Q68" s="160"/>
      <c r="R68" s="19"/>
      <c r="S68" s="16">
        <f>'Guidance - How to use'!J43</f>
        <v>8</v>
      </c>
      <c r="T68" s="17">
        <f t="shared" si="23"/>
        <v>0</v>
      </c>
      <c r="U68" s="18">
        <v>11</v>
      </c>
      <c r="V68" s="30"/>
    </row>
    <row r="69" spans="1:22" ht="15.75" customHeight="1">
      <c r="A69" s="30"/>
      <c r="B69" s="159" t="str">
        <f>'Guidance - How to use'!C44</f>
        <v>Improved customer value</v>
      </c>
      <c r="C69" s="160"/>
      <c r="D69" s="19"/>
      <c r="E69" s="16">
        <f>'Guidance - How to use'!J44</f>
        <v>6</v>
      </c>
      <c r="F69" s="17">
        <f t="shared" si="21"/>
        <v>0</v>
      </c>
      <c r="G69" s="18">
        <v>12</v>
      </c>
      <c r="H69" s="30"/>
      <c r="I69" s="159" t="str">
        <f>'Guidance - How to use'!C44</f>
        <v>Improved customer value</v>
      </c>
      <c r="J69" s="160"/>
      <c r="K69" s="19"/>
      <c r="L69" s="16">
        <f>'Guidance - How to use'!J44</f>
        <v>6</v>
      </c>
      <c r="M69" s="17">
        <f t="shared" si="22"/>
        <v>0</v>
      </c>
      <c r="N69" s="18">
        <v>12</v>
      </c>
      <c r="O69" s="30"/>
      <c r="P69" s="159" t="str">
        <f>'Guidance - How to use'!C44</f>
        <v>Improved customer value</v>
      </c>
      <c r="Q69" s="160"/>
      <c r="R69" s="19"/>
      <c r="S69" s="16">
        <f>'Guidance - How to use'!J44</f>
        <v>6</v>
      </c>
      <c r="T69" s="17">
        <f t="shared" si="23"/>
        <v>0</v>
      </c>
      <c r="U69" s="18">
        <v>12</v>
      </c>
      <c r="V69" s="30"/>
    </row>
    <row r="70" spans="1:22" ht="15.75" customHeight="1">
      <c r="A70" s="30"/>
      <c r="B70" s="159" t="str">
        <f>'Guidance - How to use'!C45</f>
        <v>Buy In from Stakeholders</v>
      </c>
      <c r="C70" s="160"/>
      <c r="D70" s="19"/>
      <c r="E70" s="16">
        <f>'Guidance - How to use'!J45</f>
        <v>4</v>
      </c>
      <c r="F70" s="17">
        <f t="shared" si="21"/>
        <v>0</v>
      </c>
      <c r="G70" s="18">
        <v>13</v>
      </c>
      <c r="H70" s="30"/>
      <c r="I70" s="159" t="str">
        <f>'Guidance - How to use'!C45</f>
        <v>Buy In from Stakeholders</v>
      </c>
      <c r="J70" s="160"/>
      <c r="K70" s="19"/>
      <c r="L70" s="16">
        <f>'Guidance - How to use'!J45</f>
        <v>4</v>
      </c>
      <c r="M70" s="17">
        <f t="shared" si="22"/>
        <v>0</v>
      </c>
      <c r="N70" s="18">
        <v>13</v>
      </c>
      <c r="O70" s="30"/>
      <c r="P70" s="159" t="str">
        <f>'Guidance - How to use'!C45</f>
        <v>Buy In from Stakeholders</v>
      </c>
      <c r="Q70" s="160"/>
      <c r="R70" s="19"/>
      <c r="S70" s="16">
        <f>'Guidance - How to use'!J45</f>
        <v>4</v>
      </c>
      <c r="T70" s="17">
        <f t="shared" si="23"/>
        <v>0</v>
      </c>
      <c r="U70" s="18">
        <v>13</v>
      </c>
      <c r="V70" s="30"/>
    </row>
    <row r="71" spans="1:22" ht="15.75" customHeight="1" thickBot="1">
      <c r="A71" s="30"/>
      <c r="B71" s="159" t="str">
        <f>'Guidance - How to use'!C46</f>
        <v>Customer demands</v>
      </c>
      <c r="C71" s="160"/>
      <c r="D71" s="20"/>
      <c r="E71" s="16">
        <f>'Guidance - How to use'!J46</f>
        <v>7</v>
      </c>
      <c r="F71" s="21">
        <f t="shared" si="21"/>
        <v>0</v>
      </c>
      <c r="G71" s="22">
        <v>14</v>
      </c>
      <c r="H71" s="30"/>
      <c r="I71" s="159" t="str">
        <f>'Guidance - How to use'!C46</f>
        <v>Customer demands</v>
      </c>
      <c r="J71" s="160"/>
      <c r="K71" s="20"/>
      <c r="L71" s="16">
        <f>'Guidance - How to use'!J46</f>
        <v>7</v>
      </c>
      <c r="M71" s="21">
        <f t="shared" si="22"/>
        <v>0</v>
      </c>
      <c r="N71" s="22">
        <v>14</v>
      </c>
      <c r="O71" s="30"/>
      <c r="P71" s="159" t="str">
        <f>'Guidance - How to use'!C46</f>
        <v>Customer demands</v>
      </c>
      <c r="Q71" s="160"/>
      <c r="R71" s="20"/>
      <c r="S71" s="16">
        <f>'Guidance - How to use'!J46</f>
        <v>7</v>
      </c>
      <c r="T71" s="21">
        <f t="shared" si="23"/>
        <v>0</v>
      </c>
      <c r="U71" s="22">
        <v>14</v>
      </c>
      <c r="V71" s="30"/>
    </row>
    <row r="72" spans="1:22" s="5" customFormat="1" ht="15.75" customHeight="1" thickBot="1">
      <c r="A72" s="33"/>
      <c r="B72" s="164" t="s">
        <v>40</v>
      </c>
      <c r="C72" s="165"/>
      <c r="D72" s="161" t="str">
        <f>Overview!$F$35</f>
        <v>WON'T DO</v>
      </c>
      <c r="E72" s="162"/>
      <c r="F72" s="162"/>
      <c r="G72" s="163"/>
      <c r="H72" s="33"/>
      <c r="I72" s="164" t="s">
        <v>40</v>
      </c>
      <c r="J72" s="165"/>
      <c r="K72" s="161" t="str">
        <f>Overview!$J$35</f>
        <v>WON'T DO</v>
      </c>
      <c r="L72" s="162"/>
      <c r="M72" s="162"/>
      <c r="N72" s="163"/>
      <c r="O72" s="33"/>
      <c r="P72" s="164" t="s">
        <v>40</v>
      </c>
      <c r="Q72" s="165"/>
      <c r="R72" s="161" t="str">
        <f>Overview!$N$35</f>
        <v>WON'T DO</v>
      </c>
      <c r="S72" s="162"/>
      <c r="T72" s="162"/>
      <c r="U72" s="163"/>
      <c r="V72" s="33"/>
    </row>
    <row r="73" spans="1:22" s="45" customFormat="1" ht="5.25" customHeight="1" thickBot="1">
      <c r="A73" s="32"/>
      <c r="B73" s="32"/>
      <c r="C73" s="32"/>
      <c r="D73" s="38"/>
      <c r="E73" s="38"/>
      <c r="F73" s="38"/>
      <c r="G73" s="38"/>
      <c r="H73" s="32"/>
      <c r="I73" s="32"/>
      <c r="J73" s="32"/>
      <c r="K73" s="38"/>
      <c r="L73" s="38"/>
      <c r="M73" s="38"/>
      <c r="N73" s="38"/>
      <c r="O73" s="32"/>
      <c r="P73" s="32"/>
      <c r="Q73" s="32"/>
      <c r="R73" s="38"/>
      <c r="S73" s="38"/>
      <c r="T73" s="38"/>
      <c r="U73" s="38"/>
      <c r="V73" s="32"/>
    </row>
    <row r="74" spans="1:22" s="5" customFormat="1" ht="30" customHeight="1">
      <c r="A74" s="33"/>
      <c r="B74" s="180" t="s">
        <v>47</v>
      </c>
      <c r="C74" s="185"/>
      <c r="D74" s="11" t="s">
        <v>19</v>
      </c>
      <c r="E74" s="12" t="s">
        <v>20</v>
      </c>
      <c r="F74" s="13" t="s">
        <v>0</v>
      </c>
      <c r="G74" s="14" t="s">
        <v>1</v>
      </c>
      <c r="H74" s="33"/>
      <c r="I74" s="166" t="s">
        <v>48</v>
      </c>
      <c r="J74" s="167"/>
      <c r="K74" s="11" t="s">
        <v>19</v>
      </c>
      <c r="L74" s="12" t="s">
        <v>20</v>
      </c>
      <c r="M74" s="13" t="s">
        <v>0</v>
      </c>
      <c r="N74" s="14" t="s">
        <v>1</v>
      </c>
      <c r="O74" s="33"/>
      <c r="P74" s="166" t="s">
        <v>49</v>
      </c>
      <c r="Q74" s="167"/>
      <c r="R74" s="11" t="s">
        <v>19</v>
      </c>
      <c r="S74" s="12" t="s">
        <v>20</v>
      </c>
      <c r="T74" s="13" t="s">
        <v>0</v>
      </c>
      <c r="U74" s="14" t="s">
        <v>1</v>
      </c>
      <c r="V74" s="33"/>
    </row>
    <row r="75" spans="1:22" ht="15.75" customHeight="1">
      <c r="A75" s="30"/>
      <c r="B75" s="173" t="str">
        <f>'Guidance - How to use'!C33</f>
        <v>Impacts large number of Stakeholders</v>
      </c>
      <c r="C75" s="174"/>
      <c r="D75" s="15"/>
      <c r="E75" s="16">
        <f>'Guidance - How to use'!J33</f>
        <v>8</v>
      </c>
      <c r="F75" s="17">
        <f t="shared" ref="F75:F88" si="24">+E75*D75</f>
        <v>0</v>
      </c>
      <c r="G75" s="18">
        <v>1</v>
      </c>
      <c r="H75" s="30"/>
      <c r="I75" s="159" t="str">
        <f>'Guidance - How to use'!C33</f>
        <v>Impacts large number of Stakeholders</v>
      </c>
      <c r="J75" s="160"/>
      <c r="K75" s="15"/>
      <c r="L75" s="16">
        <f>'Guidance - How to use'!J33</f>
        <v>8</v>
      </c>
      <c r="M75" s="17">
        <f t="shared" ref="M75:M88" si="25">+L75*K75</f>
        <v>0</v>
      </c>
      <c r="N75" s="18">
        <v>1</v>
      </c>
      <c r="O75" s="30"/>
      <c r="P75" s="159" t="str">
        <f>'Guidance - How to use'!C33</f>
        <v>Impacts large number of Stakeholders</v>
      </c>
      <c r="Q75" s="160"/>
      <c r="R75" s="15"/>
      <c r="S75" s="16">
        <f>'Guidance - How to use'!J33</f>
        <v>8</v>
      </c>
      <c r="T75" s="17">
        <f t="shared" ref="T75:T88" si="26">+S75*R75</f>
        <v>0</v>
      </c>
      <c r="U75" s="18">
        <v>1</v>
      </c>
      <c r="V75" s="30"/>
    </row>
    <row r="76" spans="1:22" ht="15.75" customHeight="1">
      <c r="A76" s="30"/>
      <c r="B76" s="159" t="str">
        <f>'Guidance - How to use'!C34</f>
        <v>Mandated / Legal compliance</v>
      </c>
      <c r="C76" s="160"/>
      <c r="D76" s="19"/>
      <c r="E76" s="16">
        <f>'Guidance - How to use'!J34</f>
        <v>10</v>
      </c>
      <c r="F76" s="17">
        <f t="shared" si="24"/>
        <v>0</v>
      </c>
      <c r="G76" s="18">
        <v>2</v>
      </c>
      <c r="H76" s="30"/>
      <c r="I76" s="159" t="str">
        <f>'Guidance - How to use'!C34</f>
        <v>Mandated / Legal compliance</v>
      </c>
      <c r="J76" s="160"/>
      <c r="K76" s="19"/>
      <c r="L76" s="16">
        <f>'Guidance - How to use'!J34</f>
        <v>10</v>
      </c>
      <c r="M76" s="17">
        <f t="shared" si="25"/>
        <v>0</v>
      </c>
      <c r="N76" s="18">
        <v>2</v>
      </c>
      <c r="O76" s="30"/>
      <c r="P76" s="159" t="str">
        <f>'Guidance - How to use'!C34</f>
        <v>Mandated / Legal compliance</v>
      </c>
      <c r="Q76" s="160"/>
      <c r="R76" s="19"/>
      <c r="S76" s="16">
        <f>'Guidance - How to use'!J34</f>
        <v>10</v>
      </c>
      <c r="T76" s="17">
        <f t="shared" si="26"/>
        <v>0</v>
      </c>
      <c r="U76" s="18">
        <v>2</v>
      </c>
      <c r="V76" s="30"/>
    </row>
    <row r="77" spans="1:22" ht="15.75" customHeight="1">
      <c r="A77" s="30"/>
      <c r="B77" s="159" t="str">
        <f>'Guidance - How to use'!C35</f>
        <v>Risks of not doing Initiative</v>
      </c>
      <c r="C77" s="160"/>
      <c r="D77" s="19"/>
      <c r="E77" s="16">
        <f>'Guidance - How to use'!J35</f>
        <v>8</v>
      </c>
      <c r="F77" s="17">
        <f t="shared" si="24"/>
        <v>0</v>
      </c>
      <c r="G77" s="18">
        <v>3</v>
      </c>
      <c r="H77" s="30"/>
      <c r="I77" s="159" t="str">
        <f>'Guidance - How to use'!C35</f>
        <v>Risks of not doing Initiative</v>
      </c>
      <c r="J77" s="160"/>
      <c r="K77" s="19"/>
      <c r="L77" s="16">
        <f>'Guidance - How to use'!J35</f>
        <v>8</v>
      </c>
      <c r="M77" s="17">
        <f t="shared" si="25"/>
        <v>0</v>
      </c>
      <c r="N77" s="18">
        <v>3</v>
      </c>
      <c r="O77" s="30"/>
      <c r="P77" s="159" t="str">
        <f>'Guidance - How to use'!C35</f>
        <v>Risks of not doing Initiative</v>
      </c>
      <c r="Q77" s="160"/>
      <c r="R77" s="19"/>
      <c r="S77" s="16">
        <f>'Guidance - How to use'!J35</f>
        <v>8</v>
      </c>
      <c r="T77" s="17">
        <f t="shared" si="26"/>
        <v>0</v>
      </c>
      <c r="U77" s="18">
        <v>3</v>
      </c>
      <c r="V77" s="30"/>
    </row>
    <row r="78" spans="1:22" ht="15.75" customHeight="1">
      <c r="A78" s="30"/>
      <c r="B78" s="159" t="str">
        <f>'Guidance - How to use'!C36</f>
        <v>Cashable Savings</v>
      </c>
      <c r="C78" s="160"/>
      <c r="D78" s="19"/>
      <c r="E78" s="16">
        <f>'Guidance - How to use'!J36</f>
        <v>8</v>
      </c>
      <c r="F78" s="17">
        <f t="shared" si="24"/>
        <v>0</v>
      </c>
      <c r="G78" s="18">
        <v>4</v>
      </c>
      <c r="H78" s="30"/>
      <c r="I78" s="159" t="str">
        <f>'Guidance - How to use'!C36</f>
        <v>Cashable Savings</v>
      </c>
      <c r="J78" s="160"/>
      <c r="K78" s="19"/>
      <c r="L78" s="16">
        <f>'Guidance - How to use'!J36</f>
        <v>8</v>
      </c>
      <c r="M78" s="17">
        <f t="shared" si="25"/>
        <v>0</v>
      </c>
      <c r="N78" s="18">
        <v>4</v>
      </c>
      <c r="O78" s="30"/>
      <c r="P78" s="159" t="str">
        <f>'Guidance - How to use'!C36</f>
        <v>Cashable Savings</v>
      </c>
      <c r="Q78" s="160"/>
      <c r="R78" s="19"/>
      <c r="S78" s="16">
        <f>'Guidance - How to use'!J36</f>
        <v>8</v>
      </c>
      <c r="T78" s="17">
        <f t="shared" si="26"/>
        <v>0</v>
      </c>
      <c r="U78" s="18">
        <v>4</v>
      </c>
      <c r="V78" s="30"/>
    </row>
    <row r="79" spans="1:22" ht="15.75" customHeight="1">
      <c r="A79" s="30"/>
      <c r="B79" s="159" t="str">
        <f>'Guidance - How to use'!C37</f>
        <v>Non-Cashable Savings</v>
      </c>
      <c r="C79" s="160"/>
      <c r="D79" s="19"/>
      <c r="E79" s="16">
        <f>'Guidance - How to use'!J37</f>
        <v>5</v>
      </c>
      <c r="F79" s="17">
        <f t="shared" si="24"/>
        <v>0</v>
      </c>
      <c r="G79" s="18">
        <v>5</v>
      </c>
      <c r="H79" s="30"/>
      <c r="I79" s="159" t="str">
        <f>'Guidance - How to use'!C37</f>
        <v>Non-Cashable Savings</v>
      </c>
      <c r="J79" s="160"/>
      <c r="K79" s="19"/>
      <c r="L79" s="16">
        <f>'Guidance - How to use'!J37</f>
        <v>5</v>
      </c>
      <c r="M79" s="17">
        <f t="shared" si="25"/>
        <v>0</v>
      </c>
      <c r="N79" s="18">
        <v>5</v>
      </c>
      <c r="O79" s="30"/>
      <c r="P79" s="159" t="str">
        <f>'Guidance - How to use'!C37</f>
        <v>Non-Cashable Savings</v>
      </c>
      <c r="Q79" s="160"/>
      <c r="R79" s="19"/>
      <c r="S79" s="16">
        <f>'Guidance - How to use'!J37</f>
        <v>5</v>
      </c>
      <c r="T79" s="17">
        <f t="shared" si="26"/>
        <v>0</v>
      </c>
      <c r="U79" s="18">
        <v>5</v>
      </c>
      <c r="V79" s="30"/>
    </row>
    <row r="80" spans="1:22" ht="15.75" customHeight="1">
      <c r="A80" s="30"/>
      <c r="B80" s="159" t="str">
        <f>'Guidance - How to use'!C38</f>
        <v>Service Improvements</v>
      </c>
      <c r="C80" s="160"/>
      <c r="D80" s="19"/>
      <c r="E80" s="16">
        <f>'Guidance - How to use'!J38</f>
        <v>10</v>
      </c>
      <c r="F80" s="17">
        <f t="shared" si="24"/>
        <v>0</v>
      </c>
      <c r="G80" s="18">
        <v>6</v>
      </c>
      <c r="H80" s="30"/>
      <c r="I80" s="159" t="str">
        <f>'Guidance - How to use'!C38</f>
        <v>Service Improvements</v>
      </c>
      <c r="J80" s="160"/>
      <c r="K80" s="19"/>
      <c r="L80" s="16">
        <f>'Guidance - How to use'!J38</f>
        <v>10</v>
      </c>
      <c r="M80" s="17">
        <f t="shared" si="25"/>
        <v>0</v>
      </c>
      <c r="N80" s="18">
        <v>6</v>
      </c>
      <c r="O80" s="30"/>
      <c r="P80" s="159" t="str">
        <f>'Guidance - How to use'!C38</f>
        <v>Service Improvements</v>
      </c>
      <c r="Q80" s="160"/>
      <c r="R80" s="19"/>
      <c r="S80" s="16">
        <f>'Guidance - How to use'!J38</f>
        <v>10</v>
      </c>
      <c r="T80" s="17">
        <f t="shared" si="26"/>
        <v>0</v>
      </c>
      <c r="U80" s="18">
        <v>6</v>
      </c>
      <c r="V80" s="30"/>
    </row>
    <row r="81" spans="1:22" ht="15.75" customHeight="1">
      <c r="A81" s="30"/>
      <c r="B81" s="159" t="str">
        <f>'Guidance - How to use'!C39</f>
        <v>Improves image; avoids bad publicity</v>
      </c>
      <c r="C81" s="160"/>
      <c r="D81" s="19"/>
      <c r="E81" s="16">
        <f>'Guidance - How to use'!J39</f>
        <v>8</v>
      </c>
      <c r="F81" s="17">
        <f t="shared" si="24"/>
        <v>0</v>
      </c>
      <c r="G81" s="18">
        <v>7</v>
      </c>
      <c r="H81" s="30"/>
      <c r="I81" s="159" t="str">
        <f>'Guidance - How to use'!C39</f>
        <v>Improves image; avoids bad publicity</v>
      </c>
      <c r="J81" s="160"/>
      <c r="K81" s="19"/>
      <c r="L81" s="16">
        <f>'Guidance - How to use'!J39</f>
        <v>8</v>
      </c>
      <c r="M81" s="17">
        <f t="shared" si="25"/>
        <v>0</v>
      </c>
      <c r="N81" s="18">
        <v>7</v>
      </c>
      <c r="O81" s="30"/>
      <c r="P81" s="159" t="str">
        <f>'Guidance - How to use'!C39</f>
        <v>Improves image; avoids bad publicity</v>
      </c>
      <c r="Q81" s="160"/>
      <c r="R81" s="19"/>
      <c r="S81" s="16">
        <f>'Guidance - How to use'!J39</f>
        <v>8</v>
      </c>
      <c r="T81" s="17">
        <f t="shared" si="26"/>
        <v>0</v>
      </c>
      <c r="U81" s="18">
        <v>7</v>
      </c>
      <c r="V81" s="30"/>
    </row>
    <row r="82" spans="1:22" ht="15.75" customHeight="1">
      <c r="A82" s="30"/>
      <c r="B82" s="159" t="str">
        <f>'Guidance - How to use'!C40</f>
        <v>Scale and scope of Initiative impacts on service delivery</v>
      </c>
      <c r="C82" s="160"/>
      <c r="D82" s="19"/>
      <c r="E82" s="16">
        <f>'Guidance - How to use'!J40</f>
        <v>8</v>
      </c>
      <c r="F82" s="17">
        <f t="shared" si="24"/>
        <v>0</v>
      </c>
      <c r="G82" s="18">
        <v>8</v>
      </c>
      <c r="H82" s="30"/>
      <c r="I82" s="159" t="str">
        <f>'Guidance - How to use'!C40</f>
        <v>Scale and scope of Initiative impacts on service delivery</v>
      </c>
      <c r="J82" s="160"/>
      <c r="K82" s="19"/>
      <c r="L82" s="16">
        <f>'Guidance - How to use'!J40</f>
        <v>8</v>
      </c>
      <c r="M82" s="17">
        <f t="shared" si="25"/>
        <v>0</v>
      </c>
      <c r="N82" s="18">
        <v>8</v>
      </c>
      <c r="O82" s="30"/>
      <c r="P82" s="159" t="str">
        <f>'Guidance - How to use'!C40</f>
        <v>Scale and scope of Initiative impacts on service delivery</v>
      </c>
      <c r="Q82" s="160"/>
      <c r="R82" s="19"/>
      <c r="S82" s="16">
        <f>'Guidance - How to use'!J40</f>
        <v>8</v>
      </c>
      <c r="T82" s="17">
        <f t="shared" si="26"/>
        <v>0</v>
      </c>
      <c r="U82" s="18">
        <v>8</v>
      </c>
      <c r="V82" s="30"/>
    </row>
    <row r="83" spans="1:22" ht="15.75" customHeight="1">
      <c r="A83" s="30"/>
      <c r="B83" s="159" t="str">
        <f>'Guidance - How to use'!C41</f>
        <v>Improves security; minimises security risks</v>
      </c>
      <c r="C83" s="160"/>
      <c r="D83" s="19"/>
      <c r="E83" s="16">
        <f>'Guidance - How to use'!J41</f>
        <v>4</v>
      </c>
      <c r="F83" s="17">
        <f t="shared" si="24"/>
        <v>0</v>
      </c>
      <c r="G83" s="18">
        <v>9</v>
      </c>
      <c r="H83" s="30"/>
      <c r="I83" s="159" t="str">
        <f>'Guidance - How to use'!C41</f>
        <v>Improves security; minimises security risks</v>
      </c>
      <c r="J83" s="160"/>
      <c r="K83" s="19"/>
      <c r="L83" s="16">
        <f>'Guidance - How to use'!J41</f>
        <v>4</v>
      </c>
      <c r="M83" s="17">
        <f t="shared" si="25"/>
        <v>0</v>
      </c>
      <c r="N83" s="18">
        <v>9</v>
      </c>
      <c r="O83" s="30"/>
      <c r="P83" s="159" t="str">
        <f>'Guidance - How to use'!C41</f>
        <v>Improves security; minimises security risks</v>
      </c>
      <c r="Q83" s="160"/>
      <c r="R83" s="19"/>
      <c r="S83" s="16">
        <f>'Guidance - How to use'!J41</f>
        <v>4</v>
      </c>
      <c r="T83" s="17">
        <f t="shared" si="26"/>
        <v>0</v>
      </c>
      <c r="U83" s="18">
        <v>9</v>
      </c>
      <c r="V83" s="30"/>
    </row>
    <row r="84" spans="1:22" ht="15.75" customHeight="1">
      <c r="A84" s="30"/>
      <c r="B84" s="159" t="str">
        <f>'Guidance - How to use'!C42</f>
        <v>Impact on dependent Initiatives</v>
      </c>
      <c r="C84" s="160"/>
      <c r="D84" s="19"/>
      <c r="E84" s="16">
        <f>'Guidance - How to use'!J42</f>
        <v>6</v>
      </c>
      <c r="F84" s="17">
        <f t="shared" si="24"/>
        <v>0</v>
      </c>
      <c r="G84" s="18">
        <v>10</v>
      </c>
      <c r="H84" s="30"/>
      <c r="I84" s="159" t="str">
        <f>'Guidance - How to use'!C42</f>
        <v>Impact on dependent Initiatives</v>
      </c>
      <c r="J84" s="160"/>
      <c r="K84" s="19"/>
      <c r="L84" s="16">
        <f>'Guidance - How to use'!J42</f>
        <v>6</v>
      </c>
      <c r="M84" s="17">
        <f t="shared" si="25"/>
        <v>0</v>
      </c>
      <c r="N84" s="18">
        <v>10</v>
      </c>
      <c r="O84" s="30"/>
      <c r="P84" s="159" t="str">
        <f>'Guidance - How to use'!C42</f>
        <v>Impact on dependent Initiatives</v>
      </c>
      <c r="Q84" s="160"/>
      <c r="R84" s="19"/>
      <c r="S84" s="16">
        <f>'Guidance - How to use'!J42</f>
        <v>6</v>
      </c>
      <c r="T84" s="17">
        <f t="shared" si="26"/>
        <v>0</v>
      </c>
      <c r="U84" s="18">
        <v>10</v>
      </c>
      <c r="V84" s="30"/>
    </row>
    <row r="85" spans="1:22" ht="15.75" customHeight="1">
      <c r="A85" s="30"/>
      <c r="B85" s="159" t="str">
        <f>'Guidance - How to use'!C43</f>
        <v>Fulfils a Strategic Goal</v>
      </c>
      <c r="C85" s="160"/>
      <c r="D85" s="19"/>
      <c r="E85" s="16">
        <f>'Guidance - How to use'!J43</f>
        <v>8</v>
      </c>
      <c r="F85" s="17">
        <f t="shared" si="24"/>
        <v>0</v>
      </c>
      <c r="G85" s="18">
        <v>11</v>
      </c>
      <c r="H85" s="30"/>
      <c r="I85" s="159" t="str">
        <f>'Guidance - How to use'!C43</f>
        <v>Fulfils a Strategic Goal</v>
      </c>
      <c r="J85" s="160"/>
      <c r="K85" s="19"/>
      <c r="L85" s="16">
        <f>'Guidance - How to use'!J43</f>
        <v>8</v>
      </c>
      <c r="M85" s="17">
        <f t="shared" si="25"/>
        <v>0</v>
      </c>
      <c r="N85" s="18">
        <v>11</v>
      </c>
      <c r="O85" s="30"/>
      <c r="P85" s="159" t="str">
        <f>'Guidance - How to use'!C43</f>
        <v>Fulfils a Strategic Goal</v>
      </c>
      <c r="Q85" s="160"/>
      <c r="R85" s="19"/>
      <c r="S85" s="16">
        <f>'Guidance - How to use'!J43</f>
        <v>8</v>
      </c>
      <c r="T85" s="17">
        <f t="shared" si="26"/>
        <v>0</v>
      </c>
      <c r="U85" s="18">
        <v>11</v>
      </c>
      <c r="V85" s="30"/>
    </row>
    <row r="86" spans="1:22" ht="15.75" customHeight="1">
      <c r="A86" s="30"/>
      <c r="B86" s="159" t="str">
        <f>'Guidance - How to use'!C44</f>
        <v>Improved customer value</v>
      </c>
      <c r="C86" s="160"/>
      <c r="D86" s="19"/>
      <c r="E86" s="16">
        <f>'Guidance - How to use'!J44</f>
        <v>6</v>
      </c>
      <c r="F86" s="17">
        <f t="shared" si="24"/>
        <v>0</v>
      </c>
      <c r="G86" s="18">
        <v>12</v>
      </c>
      <c r="H86" s="30"/>
      <c r="I86" s="159" t="str">
        <f>'Guidance - How to use'!C44</f>
        <v>Improved customer value</v>
      </c>
      <c r="J86" s="160"/>
      <c r="K86" s="19"/>
      <c r="L86" s="16">
        <f>'Guidance - How to use'!J44</f>
        <v>6</v>
      </c>
      <c r="M86" s="17">
        <f t="shared" si="25"/>
        <v>0</v>
      </c>
      <c r="N86" s="18">
        <v>12</v>
      </c>
      <c r="O86" s="30"/>
      <c r="P86" s="159" t="str">
        <f>'Guidance - How to use'!C44</f>
        <v>Improved customer value</v>
      </c>
      <c r="Q86" s="160"/>
      <c r="R86" s="19"/>
      <c r="S86" s="16">
        <f>'Guidance - How to use'!J44</f>
        <v>6</v>
      </c>
      <c r="T86" s="17">
        <f t="shared" si="26"/>
        <v>0</v>
      </c>
      <c r="U86" s="18">
        <v>12</v>
      </c>
      <c r="V86" s="30"/>
    </row>
    <row r="87" spans="1:22" ht="15.75" customHeight="1">
      <c r="A87" s="30"/>
      <c r="B87" s="159" t="str">
        <f>'Guidance - How to use'!C45</f>
        <v>Buy In from Stakeholders</v>
      </c>
      <c r="C87" s="160"/>
      <c r="D87" s="19"/>
      <c r="E87" s="16">
        <f>'Guidance - How to use'!J45</f>
        <v>4</v>
      </c>
      <c r="F87" s="17">
        <f t="shared" si="24"/>
        <v>0</v>
      </c>
      <c r="G87" s="18">
        <v>13</v>
      </c>
      <c r="H87" s="30"/>
      <c r="I87" s="159" t="str">
        <f>'Guidance - How to use'!C45</f>
        <v>Buy In from Stakeholders</v>
      </c>
      <c r="J87" s="160"/>
      <c r="K87" s="19"/>
      <c r="L87" s="16">
        <f>'Guidance - How to use'!J45</f>
        <v>4</v>
      </c>
      <c r="M87" s="17">
        <f t="shared" si="25"/>
        <v>0</v>
      </c>
      <c r="N87" s="18">
        <v>13</v>
      </c>
      <c r="O87" s="30"/>
      <c r="P87" s="159" t="str">
        <f>'Guidance - How to use'!C45</f>
        <v>Buy In from Stakeholders</v>
      </c>
      <c r="Q87" s="160"/>
      <c r="R87" s="19"/>
      <c r="S87" s="16">
        <f>'Guidance - How to use'!J45</f>
        <v>4</v>
      </c>
      <c r="T87" s="17">
        <f t="shared" si="26"/>
        <v>0</v>
      </c>
      <c r="U87" s="18">
        <v>13</v>
      </c>
      <c r="V87" s="30"/>
    </row>
    <row r="88" spans="1:22" ht="15.75" customHeight="1" thickBot="1">
      <c r="A88" s="30"/>
      <c r="B88" s="168" t="str">
        <f>'Guidance - How to use'!C46</f>
        <v>Customer demands</v>
      </c>
      <c r="C88" s="169"/>
      <c r="D88" s="20"/>
      <c r="E88" s="16">
        <f>'Guidance - How to use'!J46</f>
        <v>7</v>
      </c>
      <c r="F88" s="21">
        <f t="shared" si="24"/>
        <v>0</v>
      </c>
      <c r="G88" s="22">
        <v>14</v>
      </c>
      <c r="H88" s="30"/>
      <c r="I88" s="159" t="str">
        <f>'Guidance - How to use'!C46</f>
        <v>Customer demands</v>
      </c>
      <c r="J88" s="160"/>
      <c r="K88" s="20"/>
      <c r="L88" s="16">
        <f>'Guidance - How to use'!J46</f>
        <v>7</v>
      </c>
      <c r="M88" s="21">
        <f t="shared" si="25"/>
        <v>0</v>
      </c>
      <c r="N88" s="22">
        <v>14</v>
      </c>
      <c r="O88" s="30"/>
      <c r="P88" s="159" t="str">
        <f>'Guidance - How to use'!C46</f>
        <v>Customer demands</v>
      </c>
      <c r="Q88" s="160"/>
      <c r="R88" s="20"/>
      <c r="S88" s="16">
        <f>'Guidance - How to use'!J46</f>
        <v>7</v>
      </c>
      <c r="T88" s="21">
        <f t="shared" si="26"/>
        <v>0</v>
      </c>
      <c r="U88" s="22">
        <v>14</v>
      </c>
      <c r="V88" s="30"/>
    </row>
    <row r="89" spans="1:22" s="5" customFormat="1" ht="18" customHeight="1" thickBot="1">
      <c r="A89" s="33"/>
      <c r="B89" s="156" t="s">
        <v>40</v>
      </c>
      <c r="C89" s="157"/>
      <c r="D89" s="161" t="str">
        <f>Overview!$G$35</f>
        <v>WON'T DO</v>
      </c>
      <c r="E89" s="162"/>
      <c r="F89" s="162"/>
      <c r="G89" s="163"/>
      <c r="H89" s="33"/>
      <c r="I89" s="164" t="s">
        <v>40</v>
      </c>
      <c r="J89" s="165"/>
      <c r="K89" s="161" t="str">
        <f>Overview!$K$35</f>
        <v>WON'T DO</v>
      </c>
      <c r="L89" s="162"/>
      <c r="M89" s="162"/>
      <c r="N89" s="163"/>
      <c r="O89" s="33"/>
      <c r="P89" s="164" t="s">
        <v>40</v>
      </c>
      <c r="Q89" s="165"/>
      <c r="R89" s="161" t="str">
        <f>Overview!$O$35</f>
        <v>WON'T DO</v>
      </c>
      <c r="S89" s="162"/>
      <c r="T89" s="162"/>
      <c r="U89" s="163"/>
      <c r="V89" s="33"/>
    </row>
    <row r="90" spans="1:22" ht="5.25" customHeight="1">
      <c r="A90" s="30"/>
      <c r="B90" s="30"/>
      <c r="C90" s="30"/>
      <c r="D90" s="39"/>
      <c r="E90" s="39"/>
      <c r="F90" s="39"/>
      <c r="G90" s="39"/>
      <c r="H90" s="30"/>
      <c r="I90" s="30"/>
      <c r="J90" s="30"/>
      <c r="K90" s="39"/>
      <c r="L90" s="39"/>
      <c r="M90" s="39"/>
      <c r="N90" s="39"/>
      <c r="O90" s="30"/>
      <c r="P90" s="30"/>
      <c r="Q90" s="30"/>
      <c r="R90" s="39"/>
      <c r="S90" s="39"/>
      <c r="T90" s="39"/>
      <c r="U90" s="39"/>
      <c r="V90" s="30"/>
    </row>
    <row r="91" spans="1:22" ht="15" customHeight="1" thickBot="1">
      <c r="J91" s="156"/>
      <c r="K91" s="157"/>
    </row>
    <row r="92" spans="1:22" ht="28.5" customHeight="1"/>
    <row r="93" spans="1:22" ht="16.5" customHeight="1"/>
    <row r="94" spans="1:22" ht="16.5" customHeight="1"/>
    <row r="95" spans="1:22" ht="16.5" customHeight="1"/>
    <row r="96" spans="1:22" ht="16.5" customHeight="1"/>
    <row r="97" ht="16.5" customHeight="1"/>
    <row r="98" ht="16.5" customHeight="1"/>
    <row r="99" ht="16.5" customHeight="1"/>
    <row r="100" ht="28.5" customHeight="1"/>
    <row r="101" ht="17.25" customHeight="1"/>
    <row r="102" ht="28.5" customHeight="1"/>
    <row r="103" ht="15" customHeight="1"/>
    <row r="104" ht="15" customHeight="1"/>
  </sheetData>
  <sheetProtection selectLockedCells="1"/>
  <mergeCells count="256">
    <mergeCell ref="R37:U37"/>
    <mergeCell ref="P54:Q54"/>
    <mergeCell ref="R54:U54"/>
    <mergeCell ref="P72:Q72"/>
    <mergeCell ref="R72:U72"/>
    <mergeCell ref="P39:Q39"/>
    <mergeCell ref="P40:Q40"/>
    <mergeCell ref="P41:Q41"/>
    <mergeCell ref="P65:Q65"/>
    <mergeCell ref="P66:Q66"/>
    <mergeCell ref="P71:Q71"/>
    <mergeCell ref="P67:Q67"/>
    <mergeCell ref="P68:Q68"/>
    <mergeCell ref="P69:Q69"/>
    <mergeCell ref="P70:Q70"/>
    <mergeCell ref="P59:Q59"/>
    <mergeCell ref="P60:Q60"/>
    <mergeCell ref="P61:Q61"/>
    <mergeCell ref="P62:Q62"/>
    <mergeCell ref="P63:Q63"/>
    <mergeCell ref="P64:Q64"/>
    <mergeCell ref="P43:Q43"/>
    <mergeCell ref="P44:Q44"/>
    <mergeCell ref="P45:Q45"/>
    <mergeCell ref="P74:Q74"/>
    <mergeCell ref="P81:Q81"/>
    <mergeCell ref="P82:Q82"/>
    <mergeCell ref="P87:Q87"/>
    <mergeCell ref="P88:Q88"/>
    <mergeCell ref="P83:Q83"/>
    <mergeCell ref="P84:Q84"/>
    <mergeCell ref="P85:Q85"/>
    <mergeCell ref="R89:U89"/>
    <mergeCell ref="P86:Q86"/>
    <mergeCell ref="P75:Q75"/>
    <mergeCell ref="P89:Q89"/>
    <mergeCell ref="I87:J87"/>
    <mergeCell ref="I78:J78"/>
    <mergeCell ref="I79:J79"/>
    <mergeCell ref="I80:J80"/>
    <mergeCell ref="I81:J81"/>
    <mergeCell ref="I85:J85"/>
    <mergeCell ref="I86:J86"/>
    <mergeCell ref="P76:Q76"/>
    <mergeCell ref="P77:Q77"/>
    <mergeCell ref="P78:Q78"/>
    <mergeCell ref="P79:Q79"/>
    <mergeCell ref="P80:Q80"/>
    <mergeCell ref="I77:J77"/>
    <mergeCell ref="D72:G72"/>
    <mergeCell ref="I74:J74"/>
    <mergeCell ref="I75:J75"/>
    <mergeCell ref="I71:J71"/>
    <mergeCell ref="I69:J69"/>
    <mergeCell ref="B64:C64"/>
    <mergeCell ref="I89:J89"/>
    <mergeCell ref="K89:N89"/>
    <mergeCell ref="I88:J88"/>
    <mergeCell ref="I82:J82"/>
    <mergeCell ref="I83:J83"/>
    <mergeCell ref="I84:J84"/>
    <mergeCell ref="I76:J76"/>
    <mergeCell ref="B77:C77"/>
    <mergeCell ref="B83:C83"/>
    <mergeCell ref="B84:C84"/>
    <mergeCell ref="B65:C65"/>
    <mergeCell ref="B82:C82"/>
    <mergeCell ref="B71:C71"/>
    <mergeCell ref="B80:C80"/>
    <mergeCell ref="B81:C81"/>
    <mergeCell ref="B78:C78"/>
    <mergeCell ref="B70:C70"/>
    <mergeCell ref="D89:G89"/>
    <mergeCell ref="B89:C89"/>
    <mergeCell ref="B72:C72"/>
    <mergeCell ref="B54:C54"/>
    <mergeCell ref="B37:C37"/>
    <mergeCell ref="B44:C44"/>
    <mergeCell ref="B43:C43"/>
    <mergeCell ref="I37:J37"/>
    <mergeCell ref="I64:J64"/>
    <mergeCell ref="I65:J65"/>
    <mergeCell ref="B88:C88"/>
    <mergeCell ref="B86:C86"/>
    <mergeCell ref="B79:C79"/>
    <mergeCell ref="B75:C75"/>
    <mergeCell ref="B74:C74"/>
    <mergeCell ref="B68:C68"/>
    <mergeCell ref="B69:C69"/>
    <mergeCell ref="B87:C87"/>
    <mergeCell ref="B85:C85"/>
    <mergeCell ref="B76:C76"/>
    <mergeCell ref="I54:J54"/>
    <mergeCell ref="I41:J41"/>
    <mergeCell ref="I42:J42"/>
    <mergeCell ref="B45:C45"/>
    <mergeCell ref="B61:C61"/>
    <mergeCell ref="B16:C16"/>
    <mergeCell ref="B22:C22"/>
    <mergeCell ref="B14:C14"/>
    <mergeCell ref="I35:J35"/>
    <mergeCell ref="B42:C42"/>
    <mergeCell ref="B23:C23"/>
    <mergeCell ref="B24:C24"/>
    <mergeCell ref="B25:C25"/>
    <mergeCell ref="B27:C27"/>
    <mergeCell ref="B32:C32"/>
    <mergeCell ref="B33:C33"/>
    <mergeCell ref="B30:C30"/>
    <mergeCell ref="B31:C31"/>
    <mergeCell ref="B35:C35"/>
    <mergeCell ref="B36:C36"/>
    <mergeCell ref="I36:J36"/>
    <mergeCell ref="I31:J31"/>
    <mergeCell ref="I32:J32"/>
    <mergeCell ref="I33:J33"/>
    <mergeCell ref="I39:J39"/>
    <mergeCell ref="I40:J40"/>
    <mergeCell ref="B62:C62"/>
    <mergeCell ref="B63:C63"/>
    <mergeCell ref="B39:C39"/>
    <mergeCell ref="B40:C40"/>
    <mergeCell ref="B46:C46"/>
    <mergeCell ref="B59:C59"/>
    <mergeCell ref="B47:C47"/>
    <mergeCell ref="B48:C48"/>
    <mergeCell ref="B49:C49"/>
    <mergeCell ref="B50:C50"/>
    <mergeCell ref="B51:C51"/>
    <mergeCell ref="B60:C60"/>
    <mergeCell ref="B52:C52"/>
    <mergeCell ref="B53:C53"/>
    <mergeCell ref="B58:C58"/>
    <mergeCell ref="B57:C57"/>
    <mergeCell ref="I3:J3"/>
    <mergeCell ref="I4:J4"/>
    <mergeCell ref="I5:J5"/>
    <mergeCell ref="I6:J6"/>
    <mergeCell ref="I7:J7"/>
    <mergeCell ref="I8:J8"/>
    <mergeCell ref="I9:J9"/>
    <mergeCell ref="I12:J12"/>
    <mergeCell ref="B28:C28"/>
    <mergeCell ref="I14:J14"/>
    <mergeCell ref="I15:J15"/>
    <mergeCell ref="I16:J16"/>
    <mergeCell ref="B26:C26"/>
    <mergeCell ref="B18:C18"/>
    <mergeCell ref="B17:C17"/>
    <mergeCell ref="I18:J18"/>
    <mergeCell ref="I17:J17"/>
    <mergeCell ref="I19:J19"/>
    <mergeCell ref="B19:C19"/>
    <mergeCell ref="I22:J22"/>
    <mergeCell ref="I23:J23"/>
    <mergeCell ref="I24:J24"/>
    <mergeCell ref="I25:J25"/>
    <mergeCell ref="I26:J26"/>
    <mergeCell ref="B10:C10"/>
    <mergeCell ref="B3:C3"/>
    <mergeCell ref="B9:C9"/>
    <mergeCell ref="B7:C7"/>
    <mergeCell ref="B8:C8"/>
    <mergeCell ref="B4:C4"/>
    <mergeCell ref="B5:C5"/>
    <mergeCell ref="B6:C6"/>
    <mergeCell ref="I68:J68"/>
    <mergeCell ref="I58:J58"/>
    <mergeCell ref="I59:J59"/>
    <mergeCell ref="I60:J60"/>
    <mergeCell ref="I61:J61"/>
    <mergeCell ref="I62:J62"/>
    <mergeCell ref="I63:J63"/>
    <mergeCell ref="I47:J47"/>
    <mergeCell ref="I48:J48"/>
    <mergeCell ref="I53:J53"/>
    <mergeCell ref="I57:J57"/>
    <mergeCell ref="I49:J49"/>
    <mergeCell ref="I50:J50"/>
    <mergeCell ref="D37:G37"/>
    <mergeCell ref="D54:G54"/>
    <mergeCell ref="I10:J10"/>
    <mergeCell ref="P27:Q27"/>
    <mergeCell ref="P28:Q28"/>
    <mergeCell ref="P29:Q29"/>
    <mergeCell ref="P36:Q36"/>
    <mergeCell ref="P37:Q37"/>
    <mergeCell ref="P42:Q42"/>
    <mergeCell ref="P30:Q30"/>
    <mergeCell ref="P31:Q31"/>
    <mergeCell ref="P32:Q32"/>
    <mergeCell ref="P33:Q33"/>
    <mergeCell ref="P34:Q34"/>
    <mergeCell ref="K37:N37"/>
    <mergeCell ref="P3:Q3"/>
    <mergeCell ref="P4:Q4"/>
    <mergeCell ref="P5:Q5"/>
    <mergeCell ref="P6:Q6"/>
    <mergeCell ref="P22:Q22"/>
    <mergeCell ref="P23:Q23"/>
    <mergeCell ref="P18:Q18"/>
    <mergeCell ref="P8:Q8"/>
    <mergeCell ref="P9:Q9"/>
    <mergeCell ref="P7:Q7"/>
    <mergeCell ref="P11:Q11"/>
    <mergeCell ref="P12:Q12"/>
    <mergeCell ref="P13:Q13"/>
    <mergeCell ref="P19:Q19"/>
    <mergeCell ref="P10:Q10"/>
    <mergeCell ref="P14:Q14"/>
    <mergeCell ref="P15:Q15"/>
    <mergeCell ref="P16:Q16"/>
    <mergeCell ref="P17:Q17"/>
    <mergeCell ref="P35:Q35"/>
    <mergeCell ref="P24:Q24"/>
    <mergeCell ref="P25:Q25"/>
    <mergeCell ref="P26:Q26"/>
    <mergeCell ref="I72:J72"/>
    <mergeCell ref="I66:J66"/>
    <mergeCell ref="I67:J67"/>
    <mergeCell ref="I70:J70"/>
    <mergeCell ref="P46:Q46"/>
    <mergeCell ref="P47:Q47"/>
    <mergeCell ref="P48:Q48"/>
    <mergeCell ref="P49:Q49"/>
    <mergeCell ref="P57:Q57"/>
    <mergeCell ref="P58:Q58"/>
    <mergeCell ref="P50:Q50"/>
    <mergeCell ref="P51:Q51"/>
    <mergeCell ref="P52:Q52"/>
    <mergeCell ref="P53:Q53"/>
    <mergeCell ref="K72:N72"/>
    <mergeCell ref="I11:J11"/>
    <mergeCell ref="J91:K91"/>
    <mergeCell ref="I13:J13"/>
    <mergeCell ref="B11:C11"/>
    <mergeCell ref="B12:C12"/>
    <mergeCell ref="B13:C13"/>
    <mergeCell ref="B15:C15"/>
    <mergeCell ref="B66:C66"/>
    <mergeCell ref="B67:C67"/>
    <mergeCell ref="I51:J51"/>
    <mergeCell ref="I52:J52"/>
    <mergeCell ref="I27:J27"/>
    <mergeCell ref="I28:J28"/>
    <mergeCell ref="I29:J29"/>
    <mergeCell ref="I30:J30"/>
    <mergeCell ref="B34:C34"/>
    <mergeCell ref="B29:C29"/>
    <mergeCell ref="B41:C41"/>
    <mergeCell ref="I34:J34"/>
    <mergeCell ref="K54:N54"/>
    <mergeCell ref="I43:J43"/>
    <mergeCell ref="I44:J44"/>
    <mergeCell ref="I45:J45"/>
    <mergeCell ref="I46:J46"/>
  </mergeCells>
  <phoneticPr fontId="0" type="noConversion"/>
  <conditionalFormatting sqref="D54:G54 K54:N54 R54:U54 R72:U72 R89:U89 K89:N89 K72:N72 D72:G72 D89:G89 R37:U37 K37:N37 D37:G37">
    <cfRule type="cellIs" dxfId="2" priority="1" stopIfTrue="1" operator="equal">
      <formula>"Must Do"</formula>
    </cfRule>
    <cfRule type="cellIs" dxfId="1" priority="2" stopIfTrue="1" operator="equal">
      <formula>"Should Do"</formula>
    </cfRule>
    <cfRule type="cellIs" dxfId="0" priority="3" stopIfTrue="1" operator="equal">
      <formula>"Nice to Have"</formula>
    </cfRule>
  </conditionalFormatting>
  <dataValidations count="1">
    <dataValidation type="whole" showInputMessage="1" showErrorMessage="1" errorTitle="Invalid Data" error="Enter a whole number between 0 to 5" sqref="D23:D36 D40:D53 K23:K36 R23:R36 D58:D71 D75:D88 K40:K53 K58:K71 K75:K88 R40:R53 R58:R71 R75:R88">
      <formula1>0</formula1>
      <formula2>5</formula2>
    </dataValidation>
  </dataValidations>
  <pageMargins left="0.39370078740157483" right="0.39370078740157483" top="0.62992125984251968" bottom="0.6692913385826772" header="0.23622047244094491" footer="0.23622047244094491"/>
  <pageSetup paperSize="9" scale="62" fitToHeight="0" orientation="landscape" r:id="rId1"/>
  <headerFooter alignWithMargins="0">
    <oddHeader>&amp;CPrinted: &amp;D&amp;R&amp;F</oddHeader>
    <oddFooter>&amp;LGraham D Rae Associates Ltd&amp;C&amp;"Trebuchet MS,Regular"Page &amp;P of &amp;N&amp;Rwww.grahamrae.net</oddFooter>
  </headerFooter>
  <rowBreaks count="1" manualBreakCount="1">
    <brk id="55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47"/>
  <sheetViews>
    <sheetView topLeftCell="A17" zoomScaleNormal="100" zoomScaleSheetLayoutView="100" workbookViewId="0">
      <selection activeCell="D26" sqref="D26"/>
    </sheetView>
  </sheetViews>
  <sheetFormatPr defaultRowHeight="15"/>
  <cols>
    <col min="1" max="1" width="0.7109375" style="48" customWidth="1"/>
    <col min="2" max="2" width="49.42578125" style="51" bestFit="1" customWidth="1"/>
    <col min="3" max="3" width="2.85546875" style="51" customWidth="1"/>
    <col min="4" max="15" width="13.28515625" style="50" bestFit="1" customWidth="1"/>
    <col min="16" max="16" width="0.85546875" style="50" customWidth="1"/>
    <col min="17" max="29" width="9.140625" style="50"/>
    <col min="30" max="16384" width="9.140625" style="51"/>
  </cols>
  <sheetData>
    <row r="1" customFormat="1" ht="3" hidden="1" customHeight="1"/>
    <row r="2" customFormat="1" ht="3" hidden="1" customHeight="1"/>
    <row r="3" customFormat="1" ht="3" hidden="1" customHeight="1"/>
    <row r="4" customFormat="1" ht="3" hidden="1" customHeight="1"/>
    <row r="5" customFormat="1" ht="3" hidden="1" customHeight="1"/>
    <row r="6" customFormat="1" ht="3" hidden="1" customHeight="1"/>
    <row r="7" customFormat="1" ht="3" hidden="1" customHeight="1"/>
    <row r="8" customFormat="1" ht="3" hidden="1" customHeight="1"/>
    <row r="9" customFormat="1" ht="3" hidden="1" customHeight="1"/>
    <row r="10" customFormat="1" ht="3" hidden="1" customHeight="1"/>
    <row r="11" customFormat="1" ht="3" hidden="1" customHeight="1"/>
    <row r="12" customFormat="1" ht="3" hidden="1" customHeight="1"/>
    <row r="13" customFormat="1" ht="3" hidden="1" customHeight="1"/>
    <row r="14" customFormat="1" ht="3" hidden="1" customHeight="1"/>
    <row r="15" customFormat="1" ht="3" hidden="1" customHeight="1"/>
    <row r="16" customFormat="1" ht="3" hidden="1" customHeight="1"/>
    <row r="17" spans="1:16" customFormat="1" ht="3" customHeight="1" thickBot="1"/>
    <row r="18" spans="1:16" ht="26.25" customHeight="1">
      <c r="A18" s="52"/>
      <c r="B18" s="192" t="s">
        <v>86</v>
      </c>
      <c r="C18" s="193"/>
      <c r="D18" s="54" t="str">
        <f>'Initiative Priority Matrix v10'!$B$22</f>
        <v>Initiative 1</v>
      </c>
      <c r="E18" s="55" t="str">
        <f>'Initiative Priority Matrix v10'!$B$39</f>
        <v>Initiative 2</v>
      </c>
      <c r="F18" s="56" t="str">
        <f>'Initiative Priority Matrix v10'!B57</f>
        <v>Initiative 3</v>
      </c>
      <c r="G18" s="57" t="str">
        <f>'Initiative Priority Matrix v10'!B74</f>
        <v>Initiative 4</v>
      </c>
      <c r="H18" s="58" t="str">
        <f>'Initiative Priority Matrix v10'!I22</f>
        <v>Initiative 5</v>
      </c>
      <c r="I18" s="59" t="str">
        <f>'Initiative Priority Matrix v10'!I39</f>
        <v>Initiative 6</v>
      </c>
      <c r="J18" s="56" t="str">
        <f>'Initiative Priority Matrix v10'!I57</f>
        <v>Initiative 7</v>
      </c>
      <c r="K18" s="60" t="str">
        <f>'Initiative Priority Matrix v10'!I74</f>
        <v>Initiative 8</v>
      </c>
      <c r="L18" s="61" t="str">
        <f>'Initiative Priority Matrix v10'!P22</f>
        <v>Initiative 9</v>
      </c>
      <c r="M18" s="59" t="str">
        <f>'Initiative Priority Matrix v10'!P39</f>
        <v>Initiative 10</v>
      </c>
      <c r="N18" s="56" t="str">
        <f>'Initiative Priority Matrix v10'!P57</f>
        <v>Initiative 11</v>
      </c>
      <c r="O18" s="62" t="str">
        <f>'Initiative Priority Matrix v10'!P74</f>
        <v>Initiative 12</v>
      </c>
      <c r="P18" s="53"/>
    </row>
    <row r="19" spans="1:16">
      <c r="A19" s="52"/>
      <c r="B19" s="186" t="str">
        <f>'Guidance - How to use'!C33</f>
        <v>Impacts large number of Stakeholders</v>
      </c>
      <c r="C19" s="187"/>
      <c r="D19" s="63">
        <f>'Initiative Priority Matrix v10'!D4</f>
        <v>40</v>
      </c>
      <c r="E19" s="64">
        <f>'Initiative Priority Matrix v10'!E4</f>
        <v>8</v>
      </c>
      <c r="F19" s="65">
        <f>'Initiative Priority Matrix v10'!F4</f>
        <v>0</v>
      </c>
      <c r="G19" s="66">
        <f>'Initiative Priority Matrix v10'!G4</f>
        <v>0</v>
      </c>
      <c r="H19" s="63">
        <f>'Initiative Priority Matrix v10'!K4</f>
        <v>0</v>
      </c>
      <c r="I19" s="64">
        <f>'Initiative Priority Matrix v10'!L4</f>
        <v>0</v>
      </c>
      <c r="J19" s="65">
        <f>'Initiative Priority Matrix v10'!M4</f>
        <v>0</v>
      </c>
      <c r="K19" s="67">
        <f>'Initiative Priority Matrix v10'!N4</f>
        <v>0</v>
      </c>
      <c r="L19" s="68">
        <f>'Initiative Priority Matrix v10'!R4</f>
        <v>0</v>
      </c>
      <c r="M19" s="64">
        <f>'Initiative Priority Matrix v10'!S4</f>
        <v>0</v>
      </c>
      <c r="N19" s="65">
        <f>'Initiative Priority Matrix v10'!T4</f>
        <v>0</v>
      </c>
      <c r="O19" s="69">
        <f>'Initiative Priority Matrix v10'!U4</f>
        <v>0</v>
      </c>
      <c r="P19" s="53"/>
    </row>
    <row r="20" spans="1:16">
      <c r="A20" s="52"/>
      <c r="B20" s="186" t="str">
        <f>'Guidance - How to use'!C34</f>
        <v>Mandated / Legal compliance</v>
      </c>
      <c r="C20" s="187"/>
      <c r="D20" s="63">
        <f>'Initiative Priority Matrix v10'!D5</f>
        <v>50</v>
      </c>
      <c r="E20" s="64">
        <f>'Initiative Priority Matrix v10'!E5</f>
        <v>10</v>
      </c>
      <c r="F20" s="65">
        <f>'Initiative Priority Matrix v10'!F5</f>
        <v>0</v>
      </c>
      <c r="G20" s="66">
        <f>'Initiative Priority Matrix v10'!G5</f>
        <v>0</v>
      </c>
      <c r="H20" s="63">
        <f>'Initiative Priority Matrix v10'!K5</f>
        <v>0</v>
      </c>
      <c r="I20" s="64">
        <f>'Initiative Priority Matrix v10'!L5</f>
        <v>0</v>
      </c>
      <c r="J20" s="65">
        <f>'Initiative Priority Matrix v10'!M5</f>
        <v>0</v>
      </c>
      <c r="K20" s="67">
        <f>'Initiative Priority Matrix v10'!N5</f>
        <v>0</v>
      </c>
      <c r="L20" s="68">
        <f>'Initiative Priority Matrix v10'!R5</f>
        <v>0</v>
      </c>
      <c r="M20" s="64">
        <f>'Initiative Priority Matrix v10'!S5</f>
        <v>0</v>
      </c>
      <c r="N20" s="65">
        <f>'Initiative Priority Matrix v10'!T5</f>
        <v>0</v>
      </c>
      <c r="O20" s="69">
        <f>'Initiative Priority Matrix v10'!U5</f>
        <v>0</v>
      </c>
      <c r="P20" s="53"/>
    </row>
    <row r="21" spans="1:16">
      <c r="A21" s="52"/>
      <c r="B21" s="186" t="str">
        <f>'Guidance - How to use'!C35</f>
        <v>Risks of not doing Initiative</v>
      </c>
      <c r="C21" s="187"/>
      <c r="D21" s="63">
        <f>'Initiative Priority Matrix v10'!D6</f>
        <v>16</v>
      </c>
      <c r="E21" s="64">
        <f>'Initiative Priority Matrix v10'!E6</f>
        <v>8</v>
      </c>
      <c r="F21" s="65">
        <f>'Initiative Priority Matrix v10'!F6</f>
        <v>0</v>
      </c>
      <c r="G21" s="66">
        <f>'Initiative Priority Matrix v10'!G6</f>
        <v>0</v>
      </c>
      <c r="H21" s="63">
        <f>'Initiative Priority Matrix v10'!K6</f>
        <v>0</v>
      </c>
      <c r="I21" s="64">
        <f>'Initiative Priority Matrix v10'!L6</f>
        <v>0</v>
      </c>
      <c r="J21" s="65">
        <f>'Initiative Priority Matrix v10'!M6</f>
        <v>0</v>
      </c>
      <c r="K21" s="67">
        <f>'Initiative Priority Matrix v10'!N6</f>
        <v>0</v>
      </c>
      <c r="L21" s="68">
        <f>'Initiative Priority Matrix v10'!R6</f>
        <v>0</v>
      </c>
      <c r="M21" s="64">
        <f>'Initiative Priority Matrix v10'!S6</f>
        <v>0</v>
      </c>
      <c r="N21" s="65">
        <f>'Initiative Priority Matrix v10'!T6</f>
        <v>0</v>
      </c>
      <c r="O21" s="69">
        <f>'Initiative Priority Matrix v10'!U6</f>
        <v>0</v>
      </c>
      <c r="P21" s="53"/>
    </row>
    <row r="22" spans="1:16">
      <c r="A22" s="52"/>
      <c r="B22" s="186" t="str">
        <f>'Guidance - How to use'!C36</f>
        <v>Cashable Savings</v>
      </c>
      <c r="C22" s="187"/>
      <c r="D22" s="63">
        <f>'Initiative Priority Matrix v10'!D7</f>
        <v>32</v>
      </c>
      <c r="E22" s="64">
        <f>'Initiative Priority Matrix v10'!E7</f>
        <v>8</v>
      </c>
      <c r="F22" s="65">
        <f>'Initiative Priority Matrix v10'!F7</f>
        <v>0</v>
      </c>
      <c r="G22" s="66">
        <f>'Initiative Priority Matrix v10'!G7</f>
        <v>0</v>
      </c>
      <c r="H22" s="63">
        <f>'Initiative Priority Matrix v10'!K7</f>
        <v>0</v>
      </c>
      <c r="I22" s="64">
        <f>'Initiative Priority Matrix v10'!L7</f>
        <v>0</v>
      </c>
      <c r="J22" s="65">
        <f>'Initiative Priority Matrix v10'!M7</f>
        <v>0</v>
      </c>
      <c r="K22" s="67">
        <f>'Initiative Priority Matrix v10'!N7</f>
        <v>0</v>
      </c>
      <c r="L22" s="68">
        <f>'Initiative Priority Matrix v10'!R7</f>
        <v>0</v>
      </c>
      <c r="M22" s="64">
        <f>'Initiative Priority Matrix v10'!S7</f>
        <v>0</v>
      </c>
      <c r="N22" s="65">
        <f>'Initiative Priority Matrix v10'!T7</f>
        <v>0</v>
      </c>
      <c r="O22" s="69">
        <f>'Initiative Priority Matrix v10'!U7</f>
        <v>0</v>
      </c>
      <c r="P22" s="53"/>
    </row>
    <row r="23" spans="1:16">
      <c r="A23" s="52"/>
      <c r="B23" s="186" t="str">
        <f>'Guidance - How to use'!C37</f>
        <v>Non-Cashable Savings</v>
      </c>
      <c r="C23" s="187"/>
      <c r="D23" s="63">
        <f>'Initiative Priority Matrix v10'!D8</f>
        <v>15</v>
      </c>
      <c r="E23" s="64">
        <f>'Initiative Priority Matrix v10'!E8</f>
        <v>5</v>
      </c>
      <c r="F23" s="65">
        <f>'Initiative Priority Matrix v10'!F8</f>
        <v>0</v>
      </c>
      <c r="G23" s="66">
        <f>'Initiative Priority Matrix v10'!G8</f>
        <v>0</v>
      </c>
      <c r="H23" s="63">
        <f>'Initiative Priority Matrix v10'!K8</f>
        <v>0</v>
      </c>
      <c r="I23" s="64">
        <f>'Initiative Priority Matrix v10'!L8</f>
        <v>0</v>
      </c>
      <c r="J23" s="65">
        <f>'Initiative Priority Matrix v10'!M8</f>
        <v>0</v>
      </c>
      <c r="K23" s="67">
        <f>'Initiative Priority Matrix v10'!N8</f>
        <v>0</v>
      </c>
      <c r="L23" s="68">
        <f>'Initiative Priority Matrix v10'!R8</f>
        <v>0</v>
      </c>
      <c r="M23" s="64">
        <f>'Initiative Priority Matrix v10'!S8</f>
        <v>0</v>
      </c>
      <c r="N23" s="65">
        <f>'Initiative Priority Matrix v10'!T8</f>
        <v>0</v>
      </c>
      <c r="O23" s="69">
        <f>'Initiative Priority Matrix v10'!U8</f>
        <v>0</v>
      </c>
      <c r="P23" s="53"/>
    </row>
    <row r="24" spans="1:16">
      <c r="A24" s="52"/>
      <c r="B24" s="186" t="str">
        <f>'Guidance - How to use'!C38</f>
        <v>Service Improvements</v>
      </c>
      <c r="C24" s="187"/>
      <c r="D24" s="63">
        <f>'Initiative Priority Matrix v10'!D9</f>
        <v>50</v>
      </c>
      <c r="E24" s="64">
        <f>'Initiative Priority Matrix v10'!E9</f>
        <v>10</v>
      </c>
      <c r="F24" s="65">
        <f>'Initiative Priority Matrix v10'!F9</f>
        <v>0</v>
      </c>
      <c r="G24" s="66">
        <f>'Initiative Priority Matrix v10'!G9</f>
        <v>0</v>
      </c>
      <c r="H24" s="63">
        <f>'Initiative Priority Matrix v10'!K9</f>
        <v>0</v>
      </c>
      <c r="I24" s="64">
        <f>'Initiative Priority Matrix v10'!L9</f>
        <v>0</v>
      </c>
      <c r="J24" s="65">
        <f>'Initiative Priority Matrix v10'!M9</f>
        <v>0</v>
      </c>
      <c r="K24" s="67">
        <f>'Initiative Priority Matrix v10'!N9</f>
        <v>0</v>
      </c>
      <c r="L24" s="68">
        <f>'Initiative Priority Matrix v10'!R9</f>
        <v>0</v>
      </c>
      <c r="M24" s="64">
        <f>'Initiative Priority Matrix v10'!S9</f>
        <v>0</v>
      </c>
      <c r="N24" s="65">
        <f>'Initiative Priority Matrix v10'!T9</f>
        <v>0</v>
      </c>
      <c r="O24" s="69">
        <f>'Initiative Priority Matrix v10'!U9</f>
        <v>0</v>
      </c>
      <c r="P24" s="53"/>
    </row>
    <row r="25" spans="1:16">
      <c r="A25" s="52"/>
      <c r="B25" s="186" t="str">
        <f>'Guidance - How to use'!C39</f>
        <v>Improves image; avoids bad publicity</v>
      </c>
      <c r="C25" s="187"/>
      <c r="D25" s="63">
        <f>'Initiative Priority Matrix v10'!D10</f>
        <v>24</v>
      </c>
      <c r="E25" s="64">
        <f>'Initiative Priority Matrix v10'!E10</f>
        <v>8</v>
      </c>
      <c r="F25" s="65">
        <f>'Initiative Priority Matrix v10'!F10</f>
        <v>0</v>
      </c>
      <c r="G25" s="66">
        <f>'Initiative Priority Matrix v10'!G10</f>
        <v>0</v>
      </c>
      <c r="H25" s="63">
        <f>'Initiative Priority Matrix v10'!K10</f>
        <v>0</v>
      </c>
      <c r="I25" s="64">
        <f>'Initiative Priority Matrix v10'!L10</f>
        <v>0</v>
      </c>
      <c r="J25" s="65">
        <f>'Initiative Priority Matrix v10'!M10</f>
        <v>0</v>
      </c>
      <c r="K25" s="67">
        <f>'Initiative Priority Matrix v10'!N10</f>
        <v>0</v>
      </c>
      <c r="L25" s="68">
        <f>'Initiative Priority Matrix v10'!R10</f>
        <v>0</v>
      </c>
      <c r="M25" s="64">
        <f>'Initiative Priority Matrix v10'!S10</f>
        <v>0</v>
      </c>
      <c r="N25" s="65">
        <f>'Initiative Priority Matrix v10'!T10</f>
        <v>0</v>
      </c>
      <c r="O25" s="69">
        <f>'Initiative Priority Matrix v10'!U10</f>
        <v>0</v>
      </c>
      <c r="P25" s="53"/>
    </row>
    <row r="26" spans="1:16">
      <c r="A26" s="52"/>
      <c r="B26" s="186" t="str">
        <f>'Guidance - How to use'!C40</f>
        <v>Scale and scope of Initiative impacts on service delivery</v>
      </c>
      <c r="C26" s="187"/>
      <c r="D26" s="63">
        <f>'Initiative Priority Matrix v10'!D11</f>
        <v>40</v>
      </c>
      <c r="E26" s="64">
        <f>'Initiative Priority Matrix v10'!E11</f>
        <v>8</v>
      </c>
      <c r="F26" s="65">
        <f>'Initiative Priority Matrix v10'!F11</f>
        <v>0</v>
      </c>
      <c r="G26" s="66">
        <f>'Initiative Priority Matrix v10'!G11</f>
        <v>0</v>
      </c>
      <c r="H26" s="63">
        <f>'Initiative Priority Matrix v10'!K11</f>
        <v>0</v>
      </c>
      <c r="I26" s="64">
        <f>'Initiative Priority Matrix v10'!L11</f>
        <v>0</v>
      </c>
      <c r="J26" s="65">
        <f>'Initiative Priority Matrix v10'!M11</f>
        <v>0</v>
      </c>
      <c r="K26" s="67">
        <f>'Initiative Priority Matrix v10'!N11</f>
        <v>0</v>
      </c>
      <c r="L26" s="68">
        <f>'Initiative Priority Matrix v10'!R11</f>
        <v>0</v>
      </c>
      <c r="M26" s="64">
        <f>'Initiative Priority Matrix v10'!S11</f>
        <v>0</v>
      </c>
      <c r="N26" s="65">
        <f>'Initiative Priority Matrix v10'!T11</f>
        <v>0</v>
      </c>
      <c r="O26" s="69">
        <f>'Initiative Priority Matrix v10'!U11</f>
        <v>0</v>
      </c>
      <c r="P26" s="53"/>
    </row>
    <row r="27" spans="1:16">
      <c r="A27" s="52"/>
      <c r="B27" s="186" t="str">
        <f>'Guidance - How to use'!C41</f>
        <v>Improves security; minimises security risks</v>
      </c>
      <c r="C27" s="187"/>
      <c r="D27" s="63">
        <f>'Initiative Priority Matrix v10'!D12</f>
        <v>16</v>
      </c>
      <c r="E27" s="64">
        <f>'Initiative Priority Matrix v10'!E12</f>
        <v>4</v>
      </c>
      <c r="F27" s="65">
        <f>'Initiative Priority Matrix v10'!F12</f>
        <v>0</v>
      </c>
      <c r="G27" s="66">
        <f>'Initiative Priority Matrix v10'!G12</f>
        <v>0</v>
      </c>
      <c r="H27" s="63">
        <f>'Initiative Priority Matrix v10'!K12</f>
        <v>0</v>
      </c>
      <c r="I27" s="64">
        <f>'Initiative Priority Matrix v10'!L12</f>
        <v>0</v>
      </c>
      <c r="J27" s="65">
        <f>'Initiative Priority Matrix v10'!M12</f>
        <v>0</v>
      </c>
      <c r="K27" s="67">
        <f>'Initiative Priority Matrix v10'!N12</f>
        <v>0</v>
      </c>
      <c r="L27" s="68">
        <f>'Initiative Priority Matrix v10'!R12</f>
        <v>0</v>
      </c>
      <c r="M27" s="64">
        <f>'Initiative Priority Matrix v10'!S12</f>
        <v>0</v>
      </c>
      <c r="N27" s="65">
        <f>'Initiative Priority Matrix v10'!T12</f>
        <v>0</v>
      </c>
      <c r="O27" s="69">
        <f>'Initiative Priority Matrix v10'!U12</f>
        <v>0</v>
      </c>
      <c r="P27" s="53"/>
    </row>
    <row r="28" spans="1:16">
      <c r="A28" s="52"/>
      <c r="B28" s="186" t="str">
        <f>'Guidance - How to use'!C42</f>
        <v>Impact on dependent Initiatives</v>
      </c>
      <c r="C28" s="187"/>
      <c r="D28" s="63">
        <f>'Initiative Priority Matrix v10'!D13</f>
        <v>18</v>
      </c>
      <c r="E28" s="64">
        <f>'Initiative Priority Matrix v10'!E13</f>
        <v>6</v>
      </c>
      <c r="F28" s="65">
        <f>'Initiative Priority Matrix v10'!F13</f>
        <v>0</v>
      </c>
      <c r="G28" s="66">
        <f>'Initiative Priority Matrix v10'!G13</f>
        <v>0</v>
      </c>
      <c r="H28" s="63">
        <f>'Initiative Priority Matrix v10'!K13</f>
        <v>0</v>
      </c>
      <c r="I28" s="64">
        <f>'Initiative Priority Matrix v10'!L13</f>
        <v>0</v>
      </c>
      <c r="J28" s="65">
        <f>'Initiative Priority Matrix v10'!M13</f>
        <v>0</v>
      </c>
      <c r="K28" s="67">
        <f>'Initiative Priority Matrix v10'!N13</f>
        <v>0</v>
      </c>
      <c r="L28" s="68">
        <f>'Initiative Priority Matrix v10'!R13</f>
        <v>0</v>
      </c>
      <c r="M28" s="64">
        <f>'Initiative Priority Matrix v10'!S13</f>
        <v>0</v>
      </c>
      <c r="N28" s="65">
        <f>'Initiative Priority Matrix v10'!T13</f>
        <v>0</v>
      </c>
      <c r="O28" s="69">
        <f>'Initiative Priority Matrix v10'!U13</f>
        <v>0</v>
      </c>
      <c r="P28" s="53"/>
    </row>
    <row r="29" spans="1:16" ht="15" customHeight="1">
      <c r="A29" s="52"/>
      <c r="B29" s="186" t="str">
        <f>'Guidance - How to use'!C43</f>
        <v>Fulfils a Strategic Goal</v>
      </c>
      <c r="C29" s="187"/>
      <c r="D29" s="63">
        <f>'Initiative Priority Matrix v10'!D14</f>
        <v>24</v>
      </c>
      <c r="E29" s="64">
        <f>'Initiative Priority Matrix v10'!E14</f>
        <v>8</v>
      </c>
      <c r="F29" s="65">
        <f>'Initiative Priority Matrix v10'!F14</f>
        <v>0</v>
      </c>
      <c r="G29" s="66">
        <f>'Initiative Priority Matrix v10'!G14</f>
        <v>0</v>
      </c>
      <c r="H29" s="63">
        <f>'Initiative Priority Matrix v10'!K14</f>
        <v>0</v>
      </c>
      <c r="I29" s="64">
        <f>'Initiative Priority Matrix v10'!L14</f>
        <v>0</v>
      </c>
      <c r="J29" s="65">
        <f>'Initiative Priority Matrix v10'!M14</f>
        <v>0</v>
      </c>
      <c r="K29" s="67">
        <f>'Initiative Priority Matrix v10'!N14</f>
        <v>0</v>
      </c>
      <c r="L29" s="68">
        <f>'Initiative Priority Matrix v10'!R14</f>
        <v>0</v>
      </c>
      <c r="M29" s="64">
        <f>'Initiative Priority Matrix v10'!S14</f>
        <v>0</v>
      </c>
      <c r="N29" s="65">
        <f>'Initiative Priority Matrix v10'!T14</f>
        <v>0</v>
      </c>
      <c r="O29" s="69">
        <f>'Initiative Priority Matrix v10'!U14</f>
        <v>0</v>
      </c>
      <c r="P29" s="53"/>
    </row>
    <row r="30" spans="1:16">
      <c r="A30" s="52"/>
      <c r="B30" s="186" t="str">
        <f>'Guidance - How to use'!C44</f>
        <v>Improved customer value</v>
      </c>
      <c r="C30" s="187"/>
      <c r="D30" s="63">
        <f>'Initiative Priority Matrix v10'!D15</f>
        <v>24</v>
      </c>
      <c r="E30" s="64">
        <f>'Initiative Priority Matrix v10'!E15</f>
        <v>6</v>
      </c>
      <c r="F30" s="65">
        <f>'Initiative Priority Matrix v10'!F15</f>
        <v>0</v>
      </c>
      <c r="G30" s="66">
        <f>'Initiative Priority Matrix v10'!G15</f>
        <v>0</v>
      </c>
      <c r="H30" s="63">
        <f>'Initiative Priority Matrix v10'!K15</f>
        <v>0</v>
      </c>
      <c r="I30" s="64">
        <f>'Initiative Priority Matrix v10'!L15</f>
        <v>0</v>
      </c>
      <c r="J30" s="65">
        <f>'Initiative Priority Matrix v10'!M15</f>
        <v>0</v>
      </c>
      <c r="K30" s="67">
        <f>'Initiative Priority Matrix v10'!N15</f>
        <v>0</v>
      </c>
      <c r="L30" s="68">
        <f>'Initiative Priority Matrix v10'!R15</f>
        <v>0</v>
      </c>
      <c r="M30" s="64">
        <f>'Initiative Priority Matrix v10'!S15</f>
        <v>0</v>
      </c>
      <c r="N30" s="65">
        <f>'Initiative Priority Matrix v10'!T15</f>
        <v>0</v>
      </c>
      <c r="O30" s="69">
        <f>'Initiative Priority Matrix v10'!U15</f>
        <v>0</v>
      </c>
      <c r="P30" s="53"/>
    </row>
    <row r="31" spans="1:16">
      <c r="A31" s="52"/>
      <c r="B31" s="186" t="str">
        <f>'Guidance - How to use'!C45</f>
        <v>Buy In from Stakeholders</v>
      </c>
      <c r="C31" s="187"/>
      <c r="D31" s="63">
        <f>'Initiative Priority Matrix v10'!D16</f>
        <v>12</v>
      </c>
      <c r="E31" s="64">
        <f>'Initiative Priority Matrix v10'!E16</f>
        <v>4</v>
      </c>
      <c r="F31" s="65">
        <f>'Initiative Priority Matrix v10'!F16</f>
        <v>0</v>
      </c>
      <c r="G31" s="66">
        <f>'Initiative Priority Matrix v10'!G16</f>
        <v>0</v>
      </c>
      <c r="H31" s="63">
        <f>'Initiative Priority Matrix v10'!K16</f>
        <v>0</v>
      </c>
      <c r="I31" s="64">
        <f>'Initiative Priority Matrix v10'!L16</f>
        <v>0</v>
      </c>
      <c r="J31" s="65">
        <f>'Initiative Priority Matrix v10'!M16</f>
        <v>0</v>
      </c>
      <c r="K31" s="67">
        <f>'Initiative Priority Matrix v10'!N16</f>
        <v>0</v>
      </c>
      <c r="L31" s="68">
        <f>'Initiative Priority Matrix v10'!R16</f>
        <v>0</v>
      </c>
      <c r="M31" s="64">
        <f>'Initiative Priority Matrix v10'!S16</f>
        <v>0</v>
      </c>
      <c r="N31" s="65">
        <f>'Initiative Priority Matrix v10'!T16</f>
        <v>0</v>
      </c>
      <c r="O31" s="69">
        <f>'Initiative Priority Matrix v10'!U16</f>
        <v>0</v>
      </c>
      <c r="P31" s="53"/>
    </row>
    <row r="32" spans="1:16">
      <c r="A32" s="52"/>
      <c r="B32" s="186" t="str">
        <f>'Guidance - How to use'!C46</f>
        <v>Customer demands</v>
      </c>
      <c r="C32" s="187"/>
      <c r="D32" s="63">
        <f>'Initiative Priority Matrix v10'!D17</f>
        <v>35</v>
      </c>
      <c r="E32" s="64">
        <f>'Initiative Priority Matrix v10'!E17</f>
        <v>7</v>
      </c>
      <c r="F32" s="65">
        <f>'Initiative Priority Matrix v10'!F17</f>
        <v>0</v>
      </c>
      <c r="G32" s="66">
        <f>'Initiative Priority Matrix v10'!G17</f>
        <v>0</v>
      </c>
      <c r="H32" s="63">
        <f>'Initiative Priority Matrix v10'!K17</f>
        <v>0</v>
      </c>
      <c r="I32" s="64">
        <f>'Initiative Priority Matrix v10'!L17</f>
        <v>0</v>
      </c>
      <c r="J32" s="65">
        <f>'Initiative Priority Matrix v10'!M17</f>
        <v>0</v>
      </c>
      <c r="K32" s="67">
        <f>'Initiative Priority Matrix v10'!N17</f>
        <v>0</v>
      </c>
      <c r="L32" s="68">
        <f>'Initiative Priority Matrix v10'!R17</f>
        <v>0</v>
      </c>
      <c r="M32" s="64">
        <f>'Initiative Priority Matrix v10'!S17</f>
        <v>0</v>
      </c>
      <c r="N32" s="65">
        <f>'Initiative Priority Matrix v10'!T17</f>
        <v>0</v>
      </c>
      <c r="O32" s="69">
        <f>'Initiative Priority Matrix v10'!U17</f>
        <v>0</v>
      </c>
      <c r="P32" s="53"/>
    </row>
    <row r="33" spans="1:29">
      <c r="A33" s="52"/>
      <c r="B33" s="188" t="s">
        <v>2</v>
      </c>
      <c r="C33" s="189"/>
      <c r="D33" s="72">
        <f>'Initiative Priority Matrix v10'!D18</f>
        <v>396</v>
      </c>
      <c r="E33" s="73">
        <f>'Initiative Priority Matrix v10'!E18</f>
        <v>100</v>
      </c>
      <c r="F33" s="74">
        <f>'Initiative Priority Matrix v10'!F18</f>
        <v>0</v>
      </c>
      <c r="G33" s="75">
        <f>'Initiative Priority Matrix v10'!G18</f>
        <v>0</v>
      </c>
      <c r="H33" s="72">
        <f>'Initiative Priority Matrix v10'!K18</f>
        <v>0</v>
      </c>
      <c r="I33" s="73">
        <f>'Initiative Priority Matrix v10'!L18</f>
        <v>0</v>
      </c>
      <c r="J33" s="74">
        <f>'Initiative Priority Matrix v10'!M18</f>
        <v>0</v>
      </c>
      <c r="K33" s="75">
        <f>'Initiative Priority Matrix v10'!N18</f>
        <v>0</v>
      </c>
      <c r="L33" s="72">
        <f>'Initiative Priority Matrix v10'!R18</f>
        <v>0</v>
      </c>
      <c r="M33" s="73">
        <f>'Initiative Priority Matrix v10'!S18</f>
        <v>0</v>
      </c>
      <c r="N33" s="74">
        <f>'Initiative Priority Matrix v10'!T18</f>
        <v>0</v>
      </c>
      <c r="O33" s="76">
        <f>'Initiative Priority Matrix v10'!U18</f>
        <v>0</v>
      </c>
      <c r="P33" s="53"/>
    </row>
    <row r="34" spans="1:29" ht="16.5">
      <c r="A34" s="52"/>
      <c r="B34" s="190" t="s">
        <v>63</v>
      </c>
      <c r="C34" s="191"/>
      <c r="D34" s="77">
        <f>'Initiative Priority Matrix v10'!D19</f>
        <v>0.79200000000000004</v>
      </c>
      <c r="E34" s="78">
        <f>'Initiative Priority Matrix v10'!E19</f>
        <v>0.2</v>
      </c>
      <c r="F34" s="79">
        <f>'Initiative Priority Matrix v10'!F19</f>
        <v>0</v>
      </c>
      <c r="G34" s="80">
        <f>'Initiative Priority Matrix v10'!G19</f>
        <v>0</v>
      </c>
      <c r="H34" s="77">
        <f>'Initiative Priority Matrix v10'!K19</f>
        <v>0</v>
      </c>
      <c r="I34" s="78">
        <f>'Initiative Priority Matrix v10'!L19</f>
        <v>0</v>
      </c>
      <c r="J34" s="79">
        <f>'Initiative Priority Matrix v10'!M19</f>
        <v>0</v>
      </c>
      <c r="K34" s="80">
        <f>'Initiative Priority Matrix v10'!N19</f>
        <v>0</v>
      </c>
      <c r="L34" s="77">
        <f>'Initiative Priority Matrix v10'!R19</f>
        <v>0</v>
      </c>
      <c r="M34" s="78">
        <f>'Initiative Priority Matrix v10'!S19</f>
        <v>0</v>
      </c>
      <c r="N34" s="79">
        <f>'Initiative Priority Matrix v10'!T19</f>
        <v>0</v>
      </c>
      <c r="O34" s="81">
        <f>'Initiative Priority Matrix v10'!U19</f>
        <v>0</v>
      </c>
      <c r="P34" s="53"/>
    </row>
    <row r="35" spans="1:29">
      <c r="A35" s="52"/>
      <c r="B35" s="70" t="s">
        <v>15</v>
      </c>
      <c r="C35" s="71"/>
      <c r="D35" s="72" t="str">
        <f>VLOOKUP(D34,'lookup matrix'!A1:B101,2,TRUE)</f>
        <v>MUST DO</v>
      </c>
      <c r="E35" s="73" t="str">
        <f>VLOOKUP(E34,'lookup matrix'!A1:B101,2,TRUE)</f>
        <v>WON'T DO</v>
      </c>
      <c r="F35" s="74" t="str">
        <f>VLOOKUP(F34,'lookup matrix'!A1:B101,2,TRUE)</f>
        <v>WON'T DO</v>
      </c>
      <c r="G35" s="82" t="str">
        <f>VLOOKUP(G34,'lookup matrix'!A1:B101,2,TRUE)</f>
        <v>WON'T DO</v>
      </c>
      <c r="H35" s="72" t="str">
        <f>VLOOKUP(H34,'lookup matrix'!A1:B101,2,TRUE)</f>
        <v>WON'T DO</v>
      </c>
      <c r="I35" s="73" t="str">
        <f>VLOOKUP(I34,'lookup matrix'!A1:B101,2,TRUE)</f>
        <v>WON'T DO</v>
      </c>
      <c r="J35" s="74" t="str">
        <f>VLOOKUP(J34,'lookup matrix'!A1:B101,2,TRUE)</f>
        <v>WON'T DO</v>
      </c>
      <c r="K35" s="82" t="str">
        <f>VLOOKUP(K34,'lookup matrix'!A1:B101,2,TRUE)</f>
        <v>WON'T DO</v>
      </c>
      <c r="L35" s="72" t="str">
        <f>VLOOKUP(L34,'lookup matrix'!A1:B101,2,TRUE)</f>
        <v>WON'T DO</v>
      </c>
      <c r="M35" s="73" t="str">
        <f>VLOOKUP(M34,'lookup matrix'!A1:B101,2,TRUE)</f>
        <v>WON'T DO</v>
      </c>
      <c r="N35" s="74" t="str">
        <f>VLOOKUP(N34,'lookup matrix'!A1:B101,2,TRUE)</f>
        <v>WON'T DO</v>
      </c>
      <c r="O35" s="76" t="str">
        <f>VLOOKUP(O34,'lookup matrix'!A1:B101,2,TRUE)</f>
        <v>WON'T DO</v>
      </c>
      <c r="P35" s="53"/>
    </row>
    <row r="36" spans="1:29" s="93" customFormat="1" ht="15.75" thickBot="1">
      <c r="A36" s="83"/>
      <c r="B36" s="84" t="s">
        <v>16</v>
      </c>
      <c r="C36" s="85"/>
      <c r="D36" s="86" t="str">
        <f>VLOOKUP(D35,'lookup matrix'!B1:C101,2,FALSE)</f>
        <v>High</v>
      </c>
      <c r="E36" s="87" t="str">
        <f>VLOOKUP(E35,'lookup matrix'!B1:C101,2,FALSE)</f>
        <v>Very Low</v>
      </c>
      <c r="F36" s="88" t="str">
        <f>VLOOKUP(F35,'lookup matrix'!B1:C101,2,FALSE)</f>
        <v>Very Low</v>
      </c>
      <c r="G36" s="89" t="str">
        <f>VLOOKUP(G35,'lookup matrix'!B1:C101,2,FALSE)</f>
        <v>Very Low</v>
      </c>
      <c r="H36" s="86" t="str">
        <f>VLOOKUP(H35,'lookup matrix'!B1:C101,2,FALSE)</f>
        <v>Very Low</v>
      </c>
      <c r="I36" s="87" t="str">
        <f>VLOOKUP(I35,'lookup matrix'!B1:C101,2,FALSE)</f>
        <v>Very Low</v>
      </c>
      <c r="J36" s="88" t="str">
        <f>VLOOKUP(J35,'lookup matrix'!B1:C101,2,FALSE)</f>
        <v>Very Low</v>
      </c>
      <c r="K36" s="89" t="str">
        <f>VLOOKUP(K35,'lookup matrix'!B1:C101,2,FALSE)</f>
        <v>Very Low</v>
      </c>
      <c r="L36" s="86" t="str">
        <f>VLOOKUP(L35,'lookup matrix'!B1:C101,2,FALSE)</f>
        <v>Very Low</v>
      </c>
      <c r="M36" s="87" t="str">
        <f>VLOOKUP(M35,'lookup matrix'!B1:C101,2,FALSE)</f>
        <v>Very Low</v>
      </c>
      <c r="N36" s="88" t="str">
        <f>VLOOKUP(N35,'lookup matrix'!B1:C101,2,FALSE)</f>
        <v>Very Low</v>
      </c>
      <c r="O36" s="90" t="str">
        <f>VLOOKUP(O35,'lookup matrix'!B1:C101,2,FALSE)</f>
        <v>Very Low</v>
      </c>
      <c r="P36" s="91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</row>
    <row r="37" spans="1:29" s="48" customFormat="1" ht="3.75" customHeight="1">
      <c r="A37" s="52"/>
      <c r="B37" s="52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44" spans="1:29">
      <c r="D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29">
      <c r="D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29">
      <c r="D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29">
      <c r="D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</sheetData>
  <mergeCells count="17">
    <mergeCell ref="B23:C23"/>
    <mergeCell ref="B18:C18"/>
    <mergeCell ref="B19:C19"/>
    <mergeCell ref="B20:C20"/>
    <mergeCell ref="B21:C21"/>
    <mergeCell ref="B22:C22"/>
    <mergeCell ref="B24:C24"/>
    <mergeCell ref="B25:C25"/>
    <mergeCell ref="B33:C33"/>
    <mergeCell ref="B34:C34"/>
    <mergeCell ref="B29:C29"/>
    <mergeCell ref="B30:C30"/>
    <mergeCell ref="B31:C31"/>
    <mergeCell ref="B32:C32"/>
    <mergeCell ref="B26:C26"/>
    <mergeCell ref="B27:C27"/>
    <mergeCell ref="B28:C2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>
    <oddHeader>&amp;CPrinted: &amp;D&amp;R&amp;F</oddHeader>
    <oddFooter>&amp;LGraham D Rae Associates Ltd&amp;CPage &amp;P of &amp;N&amp;Rwww.grahamrae.net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110"/>
  <sheetViews>
    <sheetView topLeftCell="A97" workbookViewId="0">
      <selection activeCell="H111" sqref="H111"/>
    </sheetView>
  </sheetViews>
  <sheetFormatPr defaultRowHeight="12.75"/>
  <cols>
    <col min="2" max="2" width="14.140625" bestFit="1" customWidth="1"/>
  </cols>
  <sheetData>
    <row r="1" spans="1:3">
      <c r="A1" s="40">
        <v>0</v>
      </c>
      <c r="B1" s="1" t="s">
        <v>62</v>
      </c>
      <c r="C1" s="28" t="s">
        <v>54</v>
      </c>
    </row>
    <row r="2" spans="1:3">
      <c r="A2" s="40">
        <v>0.01</v>
      </c>
      <c r="B2" s="1" t="s">
        <v>62</v>
      </c>
      <c r="C2" s="28" t="s">
        <v>54</v>
      </c>
    </row>
    <row r="3" spans="1:3">
      <c r="A3" s="40">
        <v>0.02</v>
      </c>
      <c r="B3" s="1" t="s">
        <v>62</v>
      </c>
      <c r="C3" s="28" t="s">
        <v>54</v>
      </c>
    </row>
    <row r="4" spans="1:3">
      <c r="A4" s="40">
        <v>0.03</v>
      </c>
      <c r="B4" s="1" t="s">
        <v>62</v>
      </c>
      <c r="C4" s="28" t="s">
        <v>54</v>
      </c>
    </row>
    <row r="5" spans="1:3">
      <c r="A5" s="40">
        <v>0.04</v>
      </c>
      <c r="B5" s="1" t="s">
        <v>62</v>
      </c>
      <c r="C5" s="28" t="s">
        <v>54</v>
      </c>
    </row>
    <row r="6" spans="1:3">
      <c r="A6" s="40">
        <v>0.05</v>
      </c>
      <c r="B6" s="1" t="s">
        <v>62</v>
      </c>
      <c r="C6" s="28" t="s">
        <v>54</v>
      </c>
    </row>
    <row r="7" spans="1:3">
      <c r="A7" s="40">
        <v>0.06</v>
      </c>
      <c r="B7" s="1" t="s">
        <v>62</v>
      </c>
      <c r="C7" s="28" t="s">
        <v>54</v>
      </c>
    </row>
    <row r="8" spans="1:3">
      <c r="A8" s="40">
        <v>7.0000000000000007E-2</v>
      </c>
      <c r="B8" s="1" t="s">
        <v>62</v>
      </c>
      <c r="C8" s="28" t="s">
        <v>54</v>
      </c>
    </row>
    <row r="9" spans="1:3">
      <c r="A9" s="40">
        <v>0.08</v>
      </c>
      <c r="B9" s="1" t="s">
        <v>62</v>
      </c>
      <c r="C9" s="28" t="s">
        <v>54</v>
      </c>
    </row>
    <row r="10" spans="1:3">
      <c r="A10" s="40">
        <v>0.09</v>
      </c>
      <c r="B10" s="1" t="s">
        <v>62</v>
      </c>
      <c r="C10" s="28" t="s">
        <v>54</v>
      </c>
    </row>
    <row r="11" spans="1:3">
      <c r="A11" s="40">
        <v>0.1</v>
      </c>
      <c r="B11" s="1" t="s">
        <v>62</v>
      </c>
      <c r="C11" s="28" t="s">
        <v>54</v>
      </c>
    </row>
    <row r="12" spans="1:3">
      <c r="A12" s="40">
        <v>0.11</v>
      </c>
      <c r="B12" s="1" t="s">
        <v>62</v>
      </c>
      <c r="C12" s="28" t="s">
        <v>54</v>
      </c>
    </row>
    <row r="13" spans="1:3">
      <c r="A13" s="40">
        <v>0.12</v>
      </c>
      <c r="B13" s="1" t="s">
        <v>62</v>
      </c>
      <c r="C13" s="28" t="s">
        <v>54</v>
      </c>
    </row>
    <row r="14" spans="1:3">
      <c r="A14" s="40">
        <v>0.13</v>
      </c>
      <c r="B14" s="1" t="s">
        <v>62</v>
      </c>
      <c r="C14" s="28" t="s">
        <v>54</v>
      </c>
    </row>
    <row r="15" spans="1:3">
      <c r="A15" s="40">
        <v>0.14000000000000001</v>
      </c>
      <c r="B15" s="1" t="s">
        <v>62</v>
      </c>
      <c r="C15" s="28" t="s">
        <v>54</v>
      </c>
    </row>
    <row r="16" spans="1:3">
      <c r="A16" s="40">
        <v>0.15</v>
      </c>
      <c r="B16" s="40" t="s">
        <v>62</v>
      </c>
      <c r="C16" s="40" t="s">
        <v>54</v>
      </c>
    </row>
    <row r="17" spans="1:3">
      <c r="A17" s="40">
        <v>0.16</v>
      </c>
      <c r="B17" s="40" t="s">
        <v>62</v>
      </c>
      <c r="C17" s="40" t="s">
        <v>54</v>
      </c>
    </row>
    <row r="18" spans="1:3">
      <c r="A18" s="40">
        <v>0.17</v>
      </c>
      <c r="B18" s="40" t="s">
        <v>62</v>
      </c>
      <c r="C18" s="40" t="s">
        <v>54</v>
      </c>
    </row>
    <row r="19" spans="1:3">
      <c r="A19" s="40">
        <v>0.18</v>
      </c>
      <c r="B19" s="40" t="s">
        <v>62</v>
      </c>
      <c r="C19" s="40" t="s">
        <v>54</v>
      </c>
    </row>
    <row r="20" spans="1:3">
      <c r="A20" s="40">
        <v>0.19</v>
      </c>
      <c r="B20" s="40" t="s">
        <v>62</v>
      </c>
      <c r="C20" s="40" t="s">
        <v>54</v>
      </c>
    </row>
    <row r="21" spans="1:3">
      <c r="A21" s="40">
        <v>0.2</v>
      </c>
      <c r="B21" s="40" t="s">
        <v>62</v>
      </c>
      <c r="C21" s="40" t="s">
        <v>54</v>
      </c>
    </row>
    <row r="22" spans="1:3">
      <c r="A22" s="40">
        <v>0.21</v>
      </c>
      <c r="B22" s="40" t="s">
        <v>61</v>
      </c>
      <c r="C22" s="40" t="s">
        <v>9</v>
      </c>
    </row>
    <row r="23" spans="1:3">
      <c r="A23" s="40">
        <v>0.22</v>
      </c>
      <c r="B23" s="40" t="s">
        <v>61</v>
      </c>
      <c r="C23" s="40" t="s">
        <v>9</v>
      </c>
    </row>
    <row r="24" spans="1:3">
      <c r="A24" s="40">
        <v>0.23</v>
      </c>
      <c r="B24" s="40" t="s">
        <v>61</v>
      </c>
      <c r="C24" s="40" t="s">
        <v>9</v>
      </c>
    </row>
    <row r="25" spans="1:3">
      <c r="A25" s="40">
        <v>0.24</v>
      </c>
      <c r="B25" s="40" t="s">
        <v>61</v>
      </c>
      <c r="C25" s="40" t="s">
        <v>9</v>
      </c>
    </row>
    <row r="26" spans="1:3">
      <c r="A26" s="40">
        <v>0.25</v>
      </c>
      <c r="B26" s="40" t="s">
        <v>61</v>
      </c>
      <c r="C26" s="40" t="s">
        <v>9</v>
      </c>
    </row>
    <row r="27" spans="1:3">
      <c r="A27" s="40">
        <v>0.26</v>
      </c>
      <c r="B27" s="40" t="s">
        <v>61</v>
      </c>
      <c r="C27" s="40" t="s">
        <v>9</v>
      </c>
    </row>
    <row r="28" spans="1:3">
      <c r="A28" s="40">
        <v>0.27</v>
      </c>
      <c r="B28" s="40" t="s">
        <v>61</v>
      </c>
      <c r="C28" s="40" t="s">
        <v>9</v>
      </c>
    </row>
    <row r="29" spans="1:3">
      <c r="A29" s="40">
        <v>0.28000000000000003</v>
      </c>
      <c r="B29" s="40" t="s">
        <v>61</v>
      </c>
      <c r="C29" s="40" t="s">
        <v>9</v>
      </c>
    </row>
    <row r="30" spans="1:3">
      <c r="A30" s="40">
        <v>0.28999999999999998</v>
      </c>
      <c r="B30" s="40" t="s">
        <v>61</v>
      </c>
      <c r="C30" s="40" t="s">
        <v>9</v>
      </c>
    </row>
    <row r="31" spans="1:3">
      <c r="A31" s="40">
        <v>0.3</v>
      </c>
      <c r="B31" s="40" t="s">
        <v>61</v>
      </c>
      <c r="C31" s="40" t="s">
        <v>9</v>
      </c>
    </row>
    <row r="32" spans="1:3">
      <c r="A32" s="40">
        <v>0.31</v>
      </c>
      <c r="B32" s="40" t="s">
        <v>61</v>
      </c>
      <c r="C32" s="40" t="s">
        <v>9</v>
      </c>
    </row>
    <row r="33" spans="1:3">
      <c r="A33" s="40">
        <v>0.32</v>
      </c>
      <c r="B33" s="40" t="s">
        <v>61</v>
      </c>
      <c r="C33" s="40" t="s">
        <v>9</v>
      </c>
    </row>
    <row r="34" spans="1:3">
      <c r="A34" s="40">
        <v>0.33</v>
      </c>
      <c r="B34" s="40" t="s">
        <v>61</v>
      </c>
      <c r="C34" s="40" t="s">
        <v>9</v>
      </c>
    </row>
    <row r="35" spans="1:3">
      <c r="A35" s="40">
        <v>0.34</v>
      </c>
      <c r="B35" s="40" t="s">
        <v>61</v>
      </c>
      <c r="C35" s="40" t="s">
        <v>9</v>
      </c>
    </row>
    <row r="36" spans="1:3">
      <c r="A36" s="40">
        <v>0.35</v>
      </c>
      <c r="B36" s="40" t="s">
        <v>61</v>
      </c>
      <c r="C36" s="40" t="s">
        <v>9</v>
      </c>
    </row>
    <row r="37" spans="1:3">
      <c r="A37" s="40">
        <v>0.36</v>
      </c>
      <c r="B37" s="40" t="s">
        <v>61</v>
      </c>
      <c r="C37" s="40" t="s">
        <v>9</v>
      </c>
    </row>
    <row r="38" spans="1:3">
      <c r="A38" s="40">
        <v>0.37</v>
      </c>
      <c r="B38" s="40" t="s">
        <v>61</v>
      </c>
      <c r="C38" s="40" t="s">
        <v>9</v>
      </c>
    </row>
    <row r="39" spans="1:3">
      <c r="A39" s="40">
        <v>0.38</v>
      </c>
      <c r="B39" s="40" t="s">
        <v>61</v>
      </c>
      <c r="C39" s="40" t="s">
        <v>9</v>
      </c>
    </row>
    <row r="40" spans="1:3">
      <c r="A40" s="40">
        <v>0.39</v>
      </c>
      <c r="B40" s="40" t="s">
        <v>61</v>
      </c>
      <c r="C40" s="40" t="s">
        <v>9</v>
      </c>
    </row>
    <row r="41" spans="1:3">
      <c r="A41" s="40">
        <v>0.4</v>
      </c>
      <c r="B41" s="1" t="s">
        <v>17</v>
      </c>
      <c r="C41" s="28" t="s">
        <v>8</v>
      </c>
    </row>
    <row r="42" spans="1:3">
      <c r="A42" s="40">
        <v>0.41</v>
      </c>
      <c r="B42" s="1" t="s">
        <v>17</v>
      </c>
      <c r="C42" s="28" t="s">
        <v>8</v>
      </c>
    </row>
    <row r="43" spans="1:3">
      <c r="A43" s="40">
        <v>0.42</v>
      </c>
      <c r="B43" s="1" t="s">
        <v>17</v>
      </c>
      <c r="C43" s="28" t="s">
        <v>8</v>
      </c>
    </row>
    <row r="44" spans="1:3">
      <c r="A44" s="40">
        <v>0.43</v>
      </c>
      <c r="B44" s="1" t="s">
        <v>17</v>
      </c>
      <c r="C44" s="28" t="s">
        <v>8</v>
      </c>
    </row>
    <row r="45" spans="1:3">
      <c r="A45" s="40">
        <v>0.44</v>
      </c>
      <c r="B45" s="1" t="s">
        <v>17</v>
      </c>
      <c r="C45" s="28" t="s">
        <v>8</v>
      </c>
    </row>
    <row r="46" spans="1:3">
      <c r="A46" s="40">
        <v>0.45</v>
      </c>
      <c r="B46" s="1" t="s">
        <v>17</v>
      </c>
      <c r="C46" s="28" t="s">
        <v>8</v>
      </c>
    </row>
    <row r="47" spans="1:3">
      <c r="A47" s="40">
        <v>0.46</v>
      </c>
      <c r="B47" s="1" t="s">
        <v>17</v>
      </c>
      <c r="C47" s="28" t="s">
        <v>8</v>
      </c>
    </row>
    <row r="48" spans="1:3">
      <c r="A48" s="40">
        <v>0.47</v>
      </c>
      <c r="B48" s="1" t="s">
        <v>17</v>
      </c>
      <c r="C48" s="28" t="s">
        <v>8</v>
      </c>
    </row>
    <row r="49" spans="1:3">
      <c r="A49" s="40">
        <v>0.48</v>
      </c>
      <c r="B49" s="1" t="s">
        <v>17</v>
      </c>
      <c r="C49" s="28" t="s">
        <v>8</v>
      </c>
    </row>
    <row r="50" spans="1:3">
      <c r="A50" s="40">
        <v>0.49</v>
      </c>
      <c r="B50" s="1" t="s">
        <v>17</v>
      </c>
      <c r="C50" s="28" t="s">
        <v>8</v>
      </c>
    </row>
    <row r="51" spans="1:3">
      <c r="A51" s="40">
        <v>0.5</v>
      </c>
      <c r="B51" s="1" t="s">
        <v>17</v>
      </c>
      <c r="C51" s="28" t="s">
        <v>8</v>
      </c>
    </row>
    <row r="52" spans="1:3">
      <c r="A52" s="40">
        <v>0.51</v>
      </c>
      <c r="B52" s="1" t="s">
        <v>17</v>
      </c>
      <c r="C52" s="28" t="s">
        <v>8</v>
      </c>
    </row>
    <row r="53" spans="1:3">
      <c r="A53" s="40">
        <v>0.52</v>
      </c>
      <c r="B53" s="1" t="s">
        <v>17</v>
      </c>
      <c r="C53" s="28" t="s">
        <v>8</v>
      </c>
    </row>
    <row r="54" spans="1:3">
      <c r="A54" s="40">
        <v>0.53</v>
      </c>
      <c r="B54" s="1" t="s">
        <v>17</v>
      </c>
      <c r="C54" s="28" t="s">
        <v>8</v>
      </c>
    </row>
    <row r="55" spans="1:3">
      <c r="A55" s="40">
        <v>0.54</v>
      </c>
      <c r="B55" s="1" t="s">
        <v>17</v>
      </c>
      <c r="C55" s="28" t="s">
        <v>8</v>
      </c>
    </row>
    <row r="56" spans="1:3">
      <c r="A56" s="40">
        <v>0.55000000000000004</v>
      </c>
      <c r="B56" s="1" t="s">
        <v>17</v>
      </c>
      <c r="C56" s="28" t="s">
        <v>8</v>
      </c>
    </row>
    <row r="57" spans="1:3">
      <c r="A57" s="40">
        <v>0.56000000000000005</v>
      </c>
      <c r="B57" s="1" t="s">
        <v>17</v>
      </c>
      <c r="C57" s="28" t="s">
        <v>8</v>
      </c>
    </row>
    <row r="58" spans="1:3">
      <c r="A58" s="40">
        <v>0.56999999999999995</v>
      </c>
      <c r="B58" s="1" t="s">
        <v>17</v>
      </c>
      <c r="C58" s="28" t="s">
        <v>8</v>
      </c>
    </row>
    <row r="59" spans="1:3">
      <c r="A59" s="40">
        <v>0.57999999999999996</v>
      </c>
      <c r="B59" s="1" t="s">
        <v>17</v>
      </c>
      <c r="C59" s="28" t="s">
        <v>8</v>
      </c>
    </row>
    <row r="60" spans="1:3">
      <c r="A60" s="40">
        <v>0.59</v>
      </c>
      <c r="B60" s="1" t="s">
        <v>17</v>
      </c>
      <c r="C60" s="28" t="s">
        <v>8</v>
      </c>
    </row>
    <row r="61" spans="1:3">
      <c r="A61" s="40">
        <v>0.6</v>
      </c>
      <c r="B61" s="1" t="s">
        <v>18</v>
      </c>
      <c r="C61" s="28" t="s">
        <v>7</v>
      </c>
    </row>
    <row r="62" spans="1:3">
      <c r="A62" s="40">
        <v>0.61</v>
      </c>
      <c r="B62" s="1" t="s">
        <v>18</v>
      </c>
      <c r="C62" s="28" t="s">
        <v>7</v>
      </c>
    </row>
    <row r="63" spans="1:3">
      <c r="A63" s="40">
        <v>0.62</v>
      </c>
      <c r="B63" s="1" t="s">
        <v>18</v>
      </c>
      <c r="C63" s="28" t="s">
        <v>7</v>
      </c>
    </row>
    <row r="64" spans="1:3">
      <c r="A64" s="40">
        <v>0.63</v>
      </c>
      <c r="B64" s="1" t="s">
        <v>18</v>
      </c>
      <c r="C64" s="28" t="s">
        <v>7</v>
      </c>
    </row>
    <row r="65" spans="1:3">
      <c r="A65" s="40">
        <v>0.64</v>
      </c>
      <c r="B65" s="1" t="s">
        <v>18</v>
      </c>
      <c r="C65" s="28" t="s">
        <v>7</v>
      </c>
    </row>
    <row r="66" spans="1:3">
      <c r="A66" s="40">
        <v>0.65</v>
      </c>
      <c r="B66" s="1" t="s">
        <v>18</v>
      </c>
      <c r="C66" s="28" t="s">
        <v>7</v>
      </c>
    </row>
    <row r="67" spans="1:3">
      <c r="A67" s="40">
        <v>0.66</v>
      </c>
      <c r="B67" s="1" t="s">
        <v>18</v>
      </c>
      <c r="C67" s="28" t="s">
        <v>7</v>
      </c>
    </row>
    <row r="68" spans="1:3">
      <c r="A68" s="40">
        <v>0.67</v>
      </c>
      <c r="B68" s="1" t="s">
        <v>18</v>
      </c>
      <c r="C68" s="28" t="s">
        <v>7</v>
      </c>
    </row>
    <row r="69" spans="1:3">
      <c r="A69" s="40">
        <v>0.68</v>
      </c>
      <c r="B69" s="1" t="s">
        <v>18</v>
      </c>
      <c r="C69" s="28" t="s">
        <v>7</v>
      </c>
    </row>
    <row r="70" spans="1:3">
      <c r="A70" s="40">
        <v>0.69</v>
      </c>
      <c r="B70" s="1" t="s">
        <v>18</v>
      </c>
      <c r="C70" s="28" t="s">
        <v>7</v>
      </c>
    </row>
    <row r="71" spans="1:3">
      <c r="A71" s="40">
        <v>0.7</v>
      </c>
      <c r="B71" s="1" t="s">
        <v>18</v>
      </c>
      <c r="C71" s="28" t="s">
        <v>7</v>
      </c>
    </row>
    <row r="72" spans="1:3">
      <c r="A72" s="40">
        <v>0.71</v>
      </c>
      <c r="B72" s="1" t="s">
        <v>18</v>
      </c>
      <c r="C72" s="28" t="s">
        <v>7</v>
      </c>
    </row>
    <row r="73" spans="1:3">
      <c r="A73" s="40">
        <v>0.72</v>
      </c>
      <c r="B73" s="1" t="s">
        <v>18</v>
      </c>
      <c r="C73" s="28" t="s">
        <v>7</v>
      </c>
    </row>
    <row r="74" spans="1:3">
      <c r="A74" s="40">
        <v>0.73</v>
      </c>
      <c r="B74" s="1" t="s">
        <v>18</v>
      </c>
      <c r="C74" s="28" t="s">
        <v>7</v>
      </c>
    </row>
    <row r="75" spans="1:3">
      <c r="A75" s="40">
        <v>0.74</v>
      </c>
      <c r="B75" s="1" t="s">
        <v>18</v>
      </c>
      <c r="C75" s="28" t="s">
        <v>7</v>
      </c>
    </row>
    <row r="76" spans="1:3">
      <c r="A76" s="40">
        <v>0.75</v>
      </c>
      <c r="B76" s="1" t="s">
        <v>18</v>
      </c>
      <c r="C76" s="28" t="s">
        <v>7</v>
      </c>
    </row>
    <row r="77" spans="1:3">
      <c r="A77" s="40">
        <v>0.76</v>
      </c>
      <c r="B77" s="1" t="s">
        <v>18</v>
      </c>
      <c r="C77" s="28" t="s">
        <v>7</v>
      </c>
    </row>
    <row r="78" spans="1:3">
      <c r="A78" s="40">
        <v>0.77</v>
      </c>
      <c r="B78" s="1" t="s">
        <v>18</v>
      </c>
      <c r="C78" s="28" t="s">
        <v>7</v>
      </c>
    </row>
    <row r="79" spans="1:3">
      <c r="A79" s="40">
        <v>0.78</v>
      </c>
      <c r="B79" s="1" t="s">
        <v>18</v>
      </c>
      <c r="C79" s="28" t="s">
        <v>7</v>
      </c>
    </row>
    <row r="80" spans="1:3">
      <c r="A80" s="40">
        <v>0.79</v>
      </c>
      <c r="B80" s="1" t="s">
        <v>18</v>
      </c>
      <c r="C80" s="28" t="s">
        <v>7</v>
      </c>
    </row>
    <row r="81" spans="1:3">
      <c r="A81" s="40">
        <v>0.8</v>
      </c>
      <c r="B81" s="1" t="s">
        <v>18</v>
      </c>
      <c r="C81" s="28" t="s">
        <v>7</v>
      </c>
    </row>
    <row r="82" spans="1:3">
      <c r="A82" s="40">
        <v>0.81</v>
      </c>
      <c r="B82" s="1" t="s">
        <v>18</v>
      </c>
      <c r="C82" s="28" t="s">
        <v>7</v>
      </c>
    </row>
    <row r="83" spans="1:3">
      <c r="A83" s="40">
        <v>0.82</v>
      </c>
      <c r="B83" s="1" t="s">
        <v>18</v>
      </c>
      <c r="C83" s="28" t="s">
        <v>7</v>
      </c>
    </row>
    <row r="84" spans="1:3">
      <c r="A84" s="40">
        <v>0.83</v>
      </c>
      <c r="B84" s="1" t="s">
        <v>18</v>
      </c>
      <c r="C84" s="28" t="s">
        <v>7</v>
      </c>
    </row>
    <row r="85" spans="1:3">
      <c r="A85" s="40">
        <v>0.84</v>
      </c>
      <c r="B85" s="1" t="s">
        <v>18</v>
      </c>
      <c r="C85" s="28" t="s">
        <v>7</v>
      </c>
    </row>
    <row r="86" spans="1:3">
      <c r="A86" s="40">
        <v>0.85</v>
      </c>
      <c r="B86" s="1" t="s">
        <v>18</v>
      </c>
      <c r="C86" s="28" t="s">
        <v>7</v>
      </c>
    </row>
    <row r="87" spans="1:3">
      <c r="A87" s="40">
        <v>0.86</v>
      </c>
      <c r="B87" s="1" t="s">
        <v>18</v>
      </c>
      <c r="C87" s="28" t="s">
        <v>7</v>
      </c>
    </row>
    <row r="88" spans="1:3">
      <c r="A88" s="40">
        <v>0.87</v>
      </c>
      <c r="B88" s="1" t="s">
        <v>18</v>
      </c>
      <c r="C88" s="28" t="s">
        <v>7</v>
      </c>
    </row>
    <row r="89" spans="1:3">
      <c r="A89" s="40">
        <v>0.88</v>
      </c>
      <c r="B89" s="1" t="s">
        <v>18</v>
      </c>
      <c r="C89" s="28" t="s">
        <v>7</v>
      </c>
    </row>
    <row r="90" spans="1:3">
      <c r="A90" s="40">
        <v>0.89</v>
      </c>
      <c r="B90" s="1" t="s">
        <v>18</v>
      </c>
      <c r="C90" s="28" t="s">
        <v>7</v>
      </c>
    </row>
    <row r="91" spans="1:3">
      <c r="A91" s="40">
        <v>0.9</v>
      </c>
      <c r="B91" s="1" t="s">
        <v>18</v>
      </c>
      <c r="C91" s="28" t="s">
        <v>7</v>
      </c>
    </row>
    <row r="92" spans="1:3">
      <c r="A92" s="40">
        <v>0.91</v>
      </c>
      <c r="B92" s="1" t="s">
        <v>18</v>
      </c>
      <c r="C92" s="28" t="s">
        <v>7</v>
      </c>
    </row>
    <row r="93" spans="1:3">
      <c r="A93" s="40">
        <v>0.92</v>
      </c>
      <c r="B93" s="1" t="s">
        <v>18</v>
      </c>
      <c r="C93" s="28" t="s">
        <v>7</v>
      </c>
    </row>
    <row r="94" spans="1:3">
      <c r="A94" s="40">
        <v>0.93</v>
      </c>
      <c r="B94" s="1" t="s">
        <v>18</v>
      </c>
      <c r="C94" s="28" t="s">
        <v>7</v>
      </c>
    </row>
    <row r="95" spans="1:3">
      <c r="A95" s="40">
        <v>0.94</v>
      </c>
      <c r="B95" s="1" t="s">
        <v>18</v>
      </c>
      <c r="C95" s="28" t="s">
        <v>7</v>
      </c>
    </row>
    <row r="96" spans="1:3">
      <c r="A96" s="40">
        <v>0.95</v>
      </c>
      <c r="B96" s="1" t="s">
        <v>18</v>
      </c>
      <c r="C96" s="28" t="s">
        <v>7</v>
      </c>
    </row>
    <row r="97" spans="1:3">
      <c r="A97" s="40">
        <v>0.96</v>
      </c>
      <c r="B97" s="1" t="s">
        <v>18</v>
      </c>
      <c r="C97" s="28" t="s">
        <v>7</v>
      </c>
    </row>
    <row r="98" spans="1:3">
      <c r="A98" s="40">
        <v>0.97</v>
      </c>
      <c r="B98" s="1" t="s">
        <v>18</v>
      </c>
      <c r="C98" s="28" t="s">
        <v>7</v>
      </c>
    </row>
    <row r="99" spans="1:3">
      <c r="A99" s="40">
        <v>0.98</v>
      </c>
      <c r="B99" s="1" t="s">
        <v>18</v>
      </c>
      <c r="C99" s="28" t="s">
        <v>7</v>
      </c>
    </row>
    <row r="100" spans="1:3">
      <c r="A100" s="40">
        <v>0.99</v>
      </c>
      <c r="B100" s="1" t="s">
        <v>18</v>
      </c>
      <c r="C100" s="28" t="s">
        <v>7</v>
      </c>
    </row>
    <row r="101" spans="1:3">
      <c r="A101" s="40">
        <v>1</v>
      </c>
      <c r="B101" s="1" t="s">
        <v>18</v>
      </c>
      <c r="C101" s="28" t="s">
        <v>7</v>
      </c>
    </row>
    <row r="102" spans="1:3">
      <c r="A102" s="41"/>
      <c r="C102" s="29"/>
    </row>
    <row r="103" spans="1:3">
      <c r="A103" s="41"/>
      <c r="C103" s="29"/>
    </row>
    <row r="104" spans="1:3">
      <c r="A104" s="41"/>
      <c r="C104" s="29"/>
    </row>
    <row r="105" spans="1:3">
      <c r="A105" s="41"/>
      <c r="C105" s="29"/>
    </row>
    <row r="106" spans="1:3">
      <c r="A106" s="41"/>
      <c r="C106" s="29"/>
    </row>
    <row r="107" spans="1:3">
      <c r="A107" s="41"/>
      <c r="C107" s="29"/>
    </row>
    <row r="108" spans="1:3">
      <c r="A108" s="41"/>
      <c r="C108" s="29"/>
    </row>
    <row r="109" spans="1:3">
      <c r="A109" s="41"/>
      <c r="C109" s="29"/>
    </row>
    <row r="110" spans="1:3" ht="16.5">
      <c r="A110" s="194" t="s">
        <v>23</v>
      </c>
      <c r="B110" s="194"/>
      <c r="C110" s="194"/>
    </row>
  </sheetData>
  <mergeCells count="1">
    <mergeCell ref="A110:C11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Guidance - How to use</vt:lpstr>
      <vt:lpstr>Initiative Priority Matrix v10</vt:lpstr>
      <vt:lpstr>Overview</vt:lpstr>
      <vt:lpstr>lookup matrix</vt:lpstr>
      <vt:lpstr>'Initiative Priority Matrix v10'!Print_Area</vt:lpstr>
    </vt:vector>
  </TitlesOfParts>
  <Company>Graham D Rae Associates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MoSCoW Priority Matrix Template</dc:title>
  <dc:subject>Project Management</dc:subject>
  <dc:creator>Graham Rae</dc:creator>
  <cp:keywords>mandate, priority, matrix</cp:keywords>
  <dc:description>The MoSCoW approach to strategic project viability</dc:description>
  <cp:lastModifiedBy>Graham Rae</cp:lastModifiedBy>
  <cp:lastPrinted>2017-03-14T21:11:23Z</cp:lastPrinted>
  <dcterms:created xsi:type="dcterms:W3CDTF">2005-09-21T12:19:24Z</dcterms:created>
  <dcterms:modified xsi:type="dcterms:W3CDTF">2017-03-16T14:27:56Z</dcterms:modified>
</cp:coreProperties>
</file>